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ENG\"/>
    </mc:Choice>
  </mc:AlternateContent>
  <xr:revisionPtr revIDLastSave="0" documentId="13_ncr:1_{CC4F3455-D0C7-4CA0-921A-29901E015DCA}" xr6:coauthVersionLast="36" xr6:coauthVersionMax="36" xr10:uidLastSave="{00000000-0000-0000-0000-000000000000}"/>
  <bookViews>
    <workbookView xWindow="0" yWindow="0" windowWidth="19200" windowHeight="6940" tabRatio="900" xr2:uid="{00000000-000D-0000-FFFF-FFFF00000000}"/>
  </bookViews>
  <sheets>
    <sheet name="SEKTOR_USD" sheetId="1" r:id="rId1"/>
  </sheets>
  <calcPr calcId="191029"/>
</workbook>
</file>

<file path=xl/calcChain.xml><?xml version="1.0" encoding="utf-8"?>
<calcChain xmlns="http://schemas.openxmlformats.org/spreadsheetml/2006/main">
  <c r="M48" i="1" l="1"/>
  <c r="L48" i="1"/>
  <c r="I48" i="1"/>
  <c r="H48" i="1"/>
  <c r="E48" i="1"/>
  <c r="D48" i="1"/>
  <c r="M47" i="1"/>
  <c r="K47" i="1"/>
  <c r="J47" i="1"/>
  <c r="L47" i="1" s="1"/>
  <c r="I47" i="1"/>
  <c r="H47" i="1"/>
  <c r="G47" i="1"/>
  <c r="F47" i="1"/>
  <c r="E47" i="1"/>
  <c r="C47" i="1"/>
  <c r="B47" i="1"/>
  <c r="D47" i="1" s="1"/>
  <c r="M46" i="1"/>
  <c r="L46" i="1"/>
  <c r="I46" i="1"/>
  <c r="H46" i="1"/>
  <c r="E46" i="1"/>
  <c r="D46" i="1"/>
  <c r="M43" i="1"/>
  <c r="L43" i="1"/>
  <c r="I43" i="1"/>
  <c r="H43" i="1"/>
  <c r="E43" i="1"/>
  <c r="D43" i="1"/>
  <c r="M42" i="1"/>
  <c r="K42" i="1"/>
  <c r="J42" i="1"/>
  <c r="L42" i="1" s="1"/>
  <c r="H42" i="1"/>
  <c r="G42" i="1"/>
  <c r="I42" i="1" s="1"/>
  <c r="F42" i="1"/>
  <c r="E42" i="1"/>
  <c r="C42" i="1"/>
  <c r="B42" i="1"/>
  <c r="D42" i="1" s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L29" i="1"/>
  <c r="K29" i="1"/>
  <c r="M29" i="1" s="1"/>
  <c r="J29" i="1"/>
  <c r="G29" i="1"/>
  <c r="I29" i="1" s="1"/>
  <c r="F29" i="1"/>
  <c r="H29" i="1" s="1"/>
  <c r="D29" i="1"/>
  <c r="C29" i="1"/>
  <c r="E29" i="1" s="1"/>
  <c r="B29" i="1"/>
  <c r="M28" i="1"/>
  <c r="L28" i="1"/>
  <c r="I28" i="1"/>
  <c r="H28" i="1"/>
  <c r="E28" i="1"/>
  <c r="D28" i="1"/>
  <c r="M27" i="1"/>
  <c r="K27" i="1"/>
  <c r="J27" i="1"/>
  <c r="L27" i="1" s="1"/>
  <c r="I27" i="1"/>
  <c r="G27" i="1"/>
  <c r="F27" i="1"/>
  <c r="H27" i="1" s="1"/>
  <c r="E27" i="1"/>
  <c r="C27" i="1"/>
  <c r="B27" i="1"/>
  <c r="D27" i="1" s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L23" i="1"/>
  <c r="K23" i="1"/>
  <c r="M23" i="1" s="1"/>
  <c r="J23" i="1"/>
  <c r="G23" i="1"/>
  <c r="I23" i="1" s="1"/>
  <c r="F23" i="1"/>
  <c r="F22" i="1" s="1"/>
  <c r="H22" i="1" s="1"/>
  <c r="D23" i="1"/>
  <c r="C23" i="1"/>
  <c r="E23" i="1" s="1"/>
  <c r="B23" i="1"/>
  <c r="K22" i="1"/>
  <c r="M22" i="1" s="1"/>
  <c r="J22" i="1"/>
  <c r="L22" i="1" s="1"/>
  <c r="G22" i="1"/>
  <c r="I22" i="1" s="1"/>
  <c r="C22" i="1"/>
  <c r="E22" i="1" s="1"/>
  <c r="B22" i="1"/>
  <c r="D22" i="1" s="1"/>
  <c r="M21" i="1"/>
  <c r="L21" i="1"/>
  <c r="I21" i="1"/>
  <c r="H21" i="1"/>
  <c r="E21" i="1"/>
  <c r="D21" i="1"/>
  <c r="M20" i="1"/>
  <c r="K20" i="1"/>
  <c r="J20" i="1"/>
  <c r="L20" i="1" s="1"/>
  <c r="I20" i="1"/>
  <c r="G20" i="1"/>
  <c r="F20" i="1"/>
  <c r="H20" i="1" s="1"/>
  <c r="E20" i="1"/>
  <c r="C20" i="1"/>
  <c r="B20" i="1"/>
  <c r="D20" i="1" s="1"/>
  <c r="M19" i="1"/>
  <c r="L19" i="1"/>
  <c r="I19" i="1"/>
  <c r="H19" i="1"/>
  <c r="E19" i="1"/>
  <c r="D19" i="1"/>
  <c r="L18" i="1"/>
  <c r="K18" i="1"/>
  <c r="M18" i="1" s="1"/>
  <c r="J18" i="1"/>
  <c r="G18" i="1"/>
  <c r="I18" i="1" s="1"/>
  <c r="F18" i="1"/>
  <c r="H18" i="1" s="1"/>
  <c r="D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M9" i="1" s="1"/>
  <c r="J9" i="1"/>
  <c r="J8" i="1" s="1"/>
  <c r="H9" i="1"/>
  <c r="G9" i="1"/>
  <c r="I9" i="1" s="1"/>
  <c r="F9" i="1"/>
  <c r="C9" i="1"/>
  <c r="C8" i="1" s="1"/>
  <c r="B9" i="1"/>
  <c r="B8" i="1" s="1"/>
  <c r="B44" i="1" s="1"/>
  <c r="B45" i="1" s="1"/>
  <c r="K8" i="1"/>
  <c r="M8" i="1" s="1"/>
  <c r="G8" i="1"/>
  <c r="G44" i="1" s="1"/>
  <c r="F8" i="1"/>
  <c r="F44" i="1" s="1"/>
  <c r="F45" i="1" s="1"/>
  <c r="D8" i="1" l="1"/>
  <c r="E8" i="1"/>
  <c r="C44" i="1"/>
  <c r="L8" i="1"/>
  <c r="J44" i="1"/>
  <c r="J45" i="1" s="1"/>
  <c r="I44" i="1"/>
  <c r="H44" i="1"/>
  <c r="G45" i="1"/>
  <c r="L9" i="1"/>
  <c r="H23" i="1"/>
  <c r="I8" i="1"/>
  <c r="E9" i="1"/>
  <c r="K44" i="1"/>
  <c r="D9" i="1"/>
  <c r="H8" i="1"/>
  <c r="K45" i="1" l="1"/>
  <c r="M44" i="1"/>
  <c r="L44" i="1"/>
  <c r="I45" i="1"/>
  <c r="H45" i="1"/>
  <c r="C45" i="1"/>
  <c r="E44" i="1"/>
  <c r="D44" i="1"/>
  <c r="E45" i="1" l="1"/>
  <c r="D45" i="1"/>
  <c r="M45" i="1"/>
  <c r="L45" i="1"/>
</calcChain>
</file>

<file path=xl/sharedStrings.xml><?xml version="1.0" encoding="utf-8"?>
<sst xmlns="http://schemas.openxmlformats.org/spreadsheetml/2006/main" count="55" uniqueCount="54">
  <si>
    <t>2017 - 2018</t>
  </si>
  <si>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</si>
  <si>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</si>
  <si>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</si>
  <si>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</si>
  <si>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</si>
  <si>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</si>
  <si>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</si>
  <si>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</si>
  <si>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</si>
  <si>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</si>
  <si>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</si>
  <si>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</si>
  <si>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</si>
  <si>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</si>
  <si>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</si>
  <si>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</si>
  <si>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</si>
  <si>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</si>
  <si>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</si>
  <si>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</si>
  <si>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</si>
  <si>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</si>
  <si>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</si>
  <si>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</si>
  <si>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</si>
  <si>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</si>
  <si>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</si>
  <si>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</si>
  <si>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</si>
  <si>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</si>
  <si>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</si>
  <si>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</si>
  <si>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</si>
  <si>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</si>
  <si>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</si>
  <si>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</si>
  <si>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</si>
  <si>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</si>
  <si>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</si>
  <si>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</si>
  <si>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</si>
  <si>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</si>
  <si>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</si>
  <si>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Change    ('19/'18)</t>
  </si>
  <si>
    <t>2018 - 2019</t>
  </si>
  <si>
    <t>Change   ('19/'18)</t>
  </si>
  <si>
    <t xml:space="preserve"> Share(19)  (%)</t>
  </si>
  <si>
    <t>Share(19)  (%)</t>
  </si>
  <si>
    <t xml:space="preserve"> Share (19)  (%)</t>
  </si>
  <si>
    <t>1 - 30 NOVEMBER</t>
  </si>
  <si>
    <t>1 - 30 NOVEMBER EXPORT FIGURES</t>
  </si>
  <si>
    <t>1st JANUARY  -  30th NOVEMBER</t>
  </si>
  <si>
    <t>For January-November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</si>
</sst>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Y_T_L_-;\-* #,##0.00\ _Y_T_L_-;_-* &quot;-&quot;??\ _Y_T_L_-;_-@_-"/>
    <numFmt numFmtId="165" formatCode="0.0"/>
    <numFmt numFmtId="166" formatCode="#,##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4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42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17" fillId="41" borderId="9" xfId="1" applyFont="1" applyFill="1" applyBorder="1"/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/>
    </xf>
    <xf numFmtId="165" fontId="25" fillId="0" borderId="9" xfId="1" applyNumberFormat="1" applyFont="1" applyFill="1" applyBorder="1" applyAlignment="1">
      <alignment horizontal="center"/>
    </xf>
    <xf numFmtId="166" fontId="27" fillId="0" borderId="9" xfId="1" applyNumberFormat="1" applyFont="1" applyFill="1" applyBorder="1" applyAlignment="1">
      <alignment horizontal="center"/>
    </xf>
    <xf numFmtId="165" fontId="27" fillId="0" borderId="9" xfId="1" applyNumberFormat="1" applyFont="1" applyFill="1" applyBorder="1" applyAlignment="1">
      <alignment horizontal="center"/>
    </xf>
    <xf numFmtId="3" fontId="29" fillId="42" borderId="9" xfId="1" applyNumberFormat="1" applyFont="1" applyFill="1" applyBorder="1" applyAlignment="1">
      <alignment horizontal="center"/>
    </xf>
    <xf numFmtId="165" fontId="29" fillId="0" borderId="9" xfId="1" applyNumberFormat="1" applyFont="1" applyFill="1" applyBorder="1" applyAlignment="1">
      <alignment horizontal="center"/>
    </xf>
    <xf numFmtId="3" fontId="48" fillId="42" borderId="9" xfId="1" applyNumberFormat="1" applyFont="1" applyFill="1" applyBorder="1" applyAlignment="1">
      <alignment horizontal="center"/>
    </xf>
    <xf numFmtId="165" fontId="48" fillId="40" borderId="9" xfId="1" applyNumberFormat="1" applyFont="1" applyFill="1" applyBorder="1" applyAlignment="1">
      <alignment horizontal="center"/>
    </xf>
    <xf numFmtId="165" fontId="48" fillId="0" borderId="9" xfId="1" applyNumberFormat="1" applyFont="1" applyFill="1" applyBorder="1" applyAlignment="1">
      <alignment horizont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3" fontId="27" fillId="0" borderId="9" xfId="1" applyNumberFormat="1" applyFont="1" applyFill="1" applyBorder="1" applyAlignment="1">
      <alignment horizontal="center"/>
    </xf>
    <xf numFmtId="165" fontId="48" fillId="43" borderId="9" xfId="1" applyNumberFormat="1" applyFont="1" applyFill="1" applyBorder="1" applyAlignment="1">
      <alignment horizontal="center"/>
    </xf>
  </cellXfs>
  <cellStyles count="336">
    <cellStyle name="%20 - Vurgu1 2" xfId="2" xr:uid="{00000000-0005-0000-0000-000000000000}"/>
    <cellStyle name="%20 - Vurgu2 2" xfId="3" xr:uid="{00000000-0005-0000-0000-000001000000}"/>
    <cellStyle name="%20 - Vurgu3 2" xfId="4" xr:uid="{00000000-0005-0000-0000-000002000000}"/>
    <cellStyle name="%20 - Vurgu4 2" xfId="5" xr:uid="{00000000-0005-0000-0000-000003000000}"/>
    <cellStyle name="%20 - Vurgu5 2" xfId="6" xr:uid="{00000000-0005-0000-0000-000004000000}"/>
    <cellStyle name="%20 - Vurgu6 2" xfId="7" xr:uid="{00000000-0005-0000-0000-000005000000}"/>
    <cellStyle name="%40 - Vurgu1 2" xfId="8" xr:uid="{00000000-0005-0000-0000-000006000000}"/>
    <cellStyle name="%40 - Vurgu2 2" xfId="9" xr:uid="{00000000-0005-0000-0000-000007000000}"/>
    <cellStyle name="%40 - Vurgu3 2" xfId="10" xr:uid="{00000000-0005-0000-0000-000008000000}"/>
    <cellStyle name="%40 - Vurgu4 2" xfId="11" xr:uid="{00000000-0005-0000-0000-000009000000}"/>
    <cellStyle name="%40 - Vurgu5 2" xfId="12" xr:uid="{00000000-0005-0000-0000-00000A000000}"/>
    <cellStyle name="%40 - Vurgu6 2" xfId="13" xr:uid="{00000000-0005-0000-0000-00000B000000}"/>
    <cellStyle name="%60 - Vurgu1 2" xfId="14" xr:uid="{00000000-0005-0000-0000-00000C000000}"/>
    <cellStyle name="%60 - Vurgu2 2" xfId="15" xr:uid="{00000000-0005-0000-0000-00000D000000}"/>
    <cellStyle name="%60 - Vurgu3 2" xfId="16" xr:uid="{00000000-0005-0000-0000-00000E000000}"/>
    <cellStyle name="%60 - Vurgu4 2" xfId="17" xr:uid="{00000000-0005-0000-0000-00000F000000}"/>
    <cellStyle name="%60 - Vurgu5 2" xfId="18" xr:uid="{00000000-0005-0000-0000-000010000000}"/>
    <cellStyle name="%60 - Vurgu6 2" xfId="19" xr:uid="{00000000-0005-0000-0000-000011000000}"/>
    <cellStyle name="20% - Accent1" xfId="20" xr:uid="{00000000-0005-0000-0000-000012000000}"/>
    <cellStyle name="20% - Accent1 2" xfId="21" xr:uid="{00000000-0005-0000-0000-000013000000}"/>
    <cellStyle name="20% - Accent1 2 2" xfId="22" xr:uid="{00000000-0005-0000-0000-000014000000}"/>
    <cellStyle name="20% - Accent1 2 2 2" xfId="170" xr:uid="{00000000-0005-0000-0000-000015000000}"/>
    <cellStyle name="20% - Accent1 2 3" xfId="171" xr:uid="{00000000-0005-0000-0000-000016000000}"/>
    <cellStyle name="20% - Accent1 3" xfId="172" xr:uid="{00000000-0005-0000-0000-000017000000}"/>
    <cellStyle name="20% - Accent1 4" xfId="173" xr:uid="{00000000-0005-0000-0000-000018000000}"/>
    <cellStyle name="20% - Accent2" xfId="23" xr:uid="{00000000-0005-0000-0000-000019000000}"/>
    <cellStyle name="20% - Accent2 2" xfId="24" xr:uid="{00000000-0005-0000-0000-00001A000000}"/>
    <cellStyle name="20% - Accent2 2 2" xfId="25" xr:uid="{00000000-0005-0000-0000-00001B000000}"/>
    <cellStyle name="20% - Accent2 2 2 2" xfId="174" xr:uid="{00000000-0005-0000-0000-00001C000000}"/>
    <cellStyle name="20% - Accent2 2 3" xfId="175" xr:uid="{00000000-0005-0000-0000-00001D000000}"/>
    <cellStyle name="20% - Accent2 3" xfId="176" xr:uid="{00000000-0005-0000-0000-00001E000000}"/>
    <cellStyle name="20% - Accent2 4" xfId="177" xr:uid="{00000000-0005-0000-0000-00001F000000}"/>
    <cellStyle name="20% - Accent3" xfId="26" xr:uid="{00000000-0005-0000-0000-000020000000}"/>
    <cellStyle name="20% - Accent3 2" xfId="27" xr:uid="{00000000-0005-0000-0000-000021000000}"/>
    <cellStyle name="20% - Accent3 2 2" xfId="28" xr:uid="{00000000-0005-0000-0000-000022000000}"/>
    <cellStyle name="20% - Accent3 2 2 2" xfId="178" xr:uid="{00000000-0005-0000-0000-000023000000}"/>
    <cellStyle name="20% - Accent3 2 3" xfId="179" xr:uid="{00000000-0005-0000-0000-000024000000}"/>
    <cellStyle name="20% - Accent3 3" xfId="180" xr:uid="{00000000-0005-0000-0000-000025000000}"/>
    <cellStyle name="20% - Accent3 4" xfId="181" xr:uid="{00000000-0005-0000-0000-000026000000}"/>
    <cellStyle name="20% - Accent4" xfId="29" xr:uid="{00000000-0005-0000-0000-000027000000}"/>
    <cellStyle name="20% - Accent4 2" xfId="30" xr:uid="{00000000-0005-0000-0000-000028000000}"/>
    <cellStyle name="20% - Accent4 2 2" xfId="31" xr:uid="{00000000-0005-0000-0000-000029000000}"/>
    <cellStyle name="20% - Accent4 2 2 2" xfId="182" xr:uid="{00000000-0005-0000-0000-00002A000000}"/>
    <cellStyle name="20% - Accent4 2 3" xfId="183" xr:uid="{00000000-0005-0000-0000-00002B000000}"/>
    <cellStyle name="20% - Accent4 3" xfId="184" xr:uid="{00000000-0005-0000-0000-00002C000000}"/>
    <cellStyle name="20% - Accent4 4" xfId="185" xr:uid="{00000000-0005-0000-0000-00002D000000}"/>
    <cellStyle name="20% - Accent5" xfId="32" xr:uid="{00000000-0005-0000-0000-00002E000000}"/>
    <cellStyle name="20% - Accent5 2" xfId="33" xr:uid="{00000000-0005-0000-0000-00002F000000}"/>
    <cellStyle name="20% - Accent5 2 2" xfId="34" xr:uid="{00000000-0005-0000-0000-000030000000}"/>
    <cellStyle name="20% - Accent5 2 2 2" xfId="186" xr:uid="{00000000-0005-0000-0000-000031000000}"/>
    <cellStyle name="20% - Accent5 2 3" xfId="187" xr:uid="{00000000-0005-0000-0000-000032000000}"/>
    <cellStyle name="20% - Accent5 3" xfId="188" xr:uid="{00000000-0005-0000-0000-000033000000}"/>
    <cellStyle name="20% - Accent5 4" xfId="189" xr:uid="{00000000-0005-0000-0000-000034000000}"/>
    <cellStyle name="20% - Accent6" xfId="35" xr:uid="{00000000-0005-0000-0000-000035000000}"/>
    <cellStyle name="20% - Accent6 2" xfId="36" xr:uid="{00000000-0005-0000-0000-000036000000}"/>
    <cellStyle name="20% - Accent6 2 2" xfId="37" xr:uid="{00000000-0005-0000-0000-000037000000}"/>
    <cellStyle name="20% - Accent6 2 2 2" xfId="190" xr:uid="{00000000-0005-0000-0000-000038000000}"/>
    <cellStyle name="20% - Accent6 2 3" xfId="191" xr:uid="{00000000-0005-0000-0000-000039000000}"/>
    <cellStyle name="20% - Accent6 3" xfId="192" xr:uid="{00000000-0005-0000-0000-00003A000000}"/>
    <cellStyle name="20% - Accent6 4" xfId="193" xr:uid="{00000000-0005-0000-0000-00003B000000}"/>
    <cellStyle name="40% - Accent1" xfId="38" xr:uid="{00000000-0005-0000-0000-00003C000000}"/>
    <cellStyle name="40% - Accent1 2" xfId="39" xr:uid="{00000000-0005-0000-0000-00003D000000}"/>
    <cellStyle name="40% - Accent1 2 2" xfId="40" xr:uid="{00000000-0005-0000-0000-00003E000000}"/>
    <cellStyle name="40% - Accent1 2 2 2" xfId="194" xr:uid="{00000000-0005-0000-0000-00003F000000}"/>
    <cellStyle name="40% - Accent1 2 3" xfId="195" xr:uid="{00000000-0005-0000-0000-000040000000}"/>
    <cellStyle name="40% - Accent1 3" xfId="196" xr:uid="{00000000-0005-0000-0000-000041000000}"/>
    <cellStyle name="40% - Accent1 4" xfId="197" xr:uid="{00000000-0005-0000-0000-000042000000}"/>
    <cellStyle name="40% - Accent2" xfId="41" xr:uid="{00000000-0005-0000-0000-000043000000}"/>
    <cellStyle name="40% - Accent2 2" xfId="42" xr:uid="{00000000-0005-0000-0000-000044000000}"/>
    <cellStyle name="40% - Accent2 2 2" xfId="43" xr:uid="{00000000-0005-0000-0000-000045000000}"/>
    <cellStyle name="40% - Accent2 2 2 2" xfId="198" xr:uid="{00000000-0005-0000-0000-000046000000}"/>
    <cellStyle name="40% - Accent2 2 3" xfId="199" xr:uid="{00000000-0005-0000-0000-000047000000}"/>
    <cellStyle name="40% - Accent2 3" xfId="200" xr:uid="{00000000-0005-0000-0000-000048000000}"/>
    <cellStyle name="40% - Accent2 4" xfId="201" xr:uid="{00000000-0005-0000-0000-000049000000}"/>
    <cellStyle name="40% - Accent3" xfId="44" xr:uid="{00000000-0005-0000-0000-00004A000000}"/>
    <cellStyle name="40% - Accent3 2" xfId="45" xr:uid="{00000000-0005-0000-0000-00004B000000}"/>
    <cellStyle name="40% - Accent3 2 2" xfId="46" xr:uid="{00000000-0005-0000-0000-00004C000000}"/>
    <cellStyle name="40% - Accent3 2 2 2" xfId="202" xr:uid="{00000000-0005-0000-0000-00004D000000}"/>
    <cellStyle name="40% - Accent3 2 3" xfId="203" xr:uid="{00000000-0005-0000-0000-00004E000000}"/>
    <cellStyle name="40% - Accent3 3" xfId="204" xr:uid="{00000000-0005-0000-0000-00004F000000}"/>
    <cellStyle name="40% - Accent3 4" xfId="205" xr:uid="{00000000-0005-0000-0000-000050000000}"/>
    <cellStyle name="40% - Accent4" xfId="47" xr:uid="{00000000-0005-0000-0000-000051000000}"/>
    <cellStyle name="40% - Accent4 2" xfId="48" xr:uid="{00000000-0005-0000-0000-000052000000}"/>
    <cellStyle name="40% - Accent4 2 2" xfId="49" xr:uid="{00000000-0005-0000-0000-000053000000}"/>
    <cellStyle name="40% - Accent4 2 2 2" xfId="206" xr:uid="{00000000-0005-0000-0000-000054000000}"/>
    <cellStyle name="40% - Accent4 2 3" xfId="207" xr:uid="{00000000-0005-0000-0000-000055000000}"/>
    <cellStyle name="40% - Accent4 3" xfId="208" xr:uid="{00000000-0005-0000-0000-000056000000}"/>
    <cellStyle name="40% - Accent4 4" xfId="209" xr:uid="{00000000-0005-0000-0000-000057000000}"/>
    <cellStyle name="40% - Accent5" xfId="50" xr:uid="{00000000-0005-0000-0000-000058000000}"/>
    <cellStyle name="40% - Accent5 2" xfId="51" xr:uid="{00000000-0005-0000-0000-000059000000}"/>
    <cellStyle name="40% - Accent5 2 2" xfId="52" xr:uid="{00000000-0005-0000-0000-00005A000000}"/>
    <cellStyle name="40% - Accent5 2 2 2" xfId="210" xr:uid="{00000000-0005-0000-0000-00005B000000}"/>
    <cellStyle name="40% - Accent5 2 3" xfId="211" xr:uid="{00000000-0005-0000-0000-00005C000000}"/>
    <cellStyle name="40% - Accent5 3" xfId="212" xr:uid="{00000000-0005-0000-0000-00005D000000}"/>
    <cellStyle name="40% - Accent5 4" xfId="213" xr:uid="{00000000-0005-0000-0000-00005E000000}"/>
    <cellStyle name="40% - Accent6" xfId="53" xr:uid="{00000000-0005-0000-0000-00005F000000}"/>
    <cellStyle name="40% - Accent6 2" xfId="54" xr:uid="{00000000-0005-0000-0000-000060000000}"/>
    <cellStyle name="40% - Accent6 2 2" xfId="55" xr:uid="{00000000-0005-0000-0000-000061000000}"/>
    <cellStyle name="40% - Accent6 2 2 2" xfId="214" xr:uid="{00000000-0005-0000-0000-000062000000}"/>
    <cellStyle name="40% - Accent6 2 3" xfId="215" xr:uid="{00000000-0005-0000-0000-000063000000}"/>
    <cellStyle name="40% - Accent6 3" xfId="216" xr:uid="{00000000-0005-0000-0000-000064000000}"/>
    <cellStyle name="40% - Accent6 4" xfId="217" xr:uid="{00000000-0005-0000-0000-000065000000}"/>
    <cellStyle name="60% - Accent1" xfId="56" xr:uid="{00000000-0005-0000-0000-000066000000}"/>
    <cellStyle name="60% - Accent1 2" xfId="57" xr:uid="{00000000-0005-0000-0000-000067000000}"/>
    <cellStyle name="60% - Accent1 2 2" xfId="58" xr:uid="{00000000-0005-0000-0000-000068000000}"/>
    <cellStyle name="60% - Accent1 2 2 2" xfId="218" xr:uid="{00000000-0005-0000-0000-000069000000}"/>
    <cellStyle name="60% - Accent1 2 3" xfId="219" xr:uid="{00000000-0005-0000-0000-00006A000000}"/>
    <cellStyle name="60% - Accent1 3" xfId="220" xr:uid="{00000000-0005-0000-0000-00006B000000}"/>
    <cellStyle name="60% - Accent2" xfId="59" xr:uid="{00000000-0005-0000-0000-00006C000000}"/>
    <cellStyle name="60% - Accent2 2" xfId="60" xr:uid="{00000000-0005-0000-0000-00006D000000}"/>
    <cellStyle name="60% - Accent2 2 2" xfId="61" xr:uid="{00000000-0005-0000-0000-00006E000000}"/>
    <cellStyle name="60% - Accent2 2 2 2" xfId="221" xr:uid="{00000000-0005-0000-0000-00006F000000}"/>
    <cellStyle name="60% - Accent2 2 3" xfId="222" xr:uid="{00000000-0005-0000-0000-000070000000}"/>
    <cellStyle name="60% - Accent2 3" xfId="223" xr:uid="{00000000-0005-0000-0000-000071000000}"/>
    <cellStyle name="60% - Accent3" xfId="62" xr:uid="{00000000-0005-0000-0000-000072000000}"/>
    <cellStyle name="60% - Accent3 2" xfId="63" xr:uid="{00000000-0005-0000-0000-000073000000}"/>
    <cellStyle name="60% - Accent3 2 2" xfId="64" xr:uid="{00000000-0005-0000-0000-000074000000}"/>
    <cellStyle name="60% - Accent3 2 2 2" xfId="224" xr:uid="{00000000-0005-0000-0000-000075000000}"/>
    <cellStyle name="60% - Accent3 2 3" xfId="225" xr:uid="{00000000-0005-0000-0000-000076000000}"/>
    <cellStyle name="60% - Accent3 3" xfId="226" xr:uid="{00000000-0005-0000-0000-000077000000}"/>
    <cellStyle name="60% - Accent4" xfId="65" xr:uid="{00000000-0005-0000-0000-000078000000}"/>
    <cellStyle name="60% - Accent4 2" xfId="66" xr:uid="{00000000-0005-0000-0000-000079000000}"/>
    <cellStyle name="60% - Accent4 2 2" xfId="67" xr:uid="{00000000-0005-0000-0000-00007A000000}"/>
    <cellStyle name="60% - Accent4 2 2 2" xfId="227" xr:uid="{00000000-0005-0000-0000-00007B000000}"/>
    <cellStyle name="60% - Accent4 2 3" xfId="228" xr:uid="{00000000-0005-0000-0000-00007C000000}"/>
    <cellStyle name="60% - Accent4 3" xfId="229" xr:uid="{00000000-0005-0000-0000-00007D000000}"/>
    <cellStyle name="60% - Accent5" xfId="68" xr:uid="{00000000-0005-0000-0000-00007E000000}"/>
    <cellStyle name="60% - Accent5 2" xfId="69" xr:uid="{00000000-0005-0000-0000-00007F000000}"/>
    <cellStyle name="60% - Accent5 2 2" xfId="70" xr:uid="{00000000-0005-0000-0000-000080000000}"/>
    <cellStyle name="60% - Accent5 2 2 2" xfId="230" xr:uid="{00000000-0005-0000-0000-000081000000}"/>
    <cellStyle name="60% - Accent5 2 3" xfId="231" xr:uid="{00000000-0005-0000-0000-000082000000}"/>
    <cellStyle name="60% - Accent5 3" xfId="232" xr:uid="{00000000-0005-0000-0000-000083000000}"/>
    <cellStyle name="60% - Accent6" xfId="71" xr:uid="{00000000-0005-0000-0000-000084000000}"/>
    <cellStyle name="60% - Accent6 2" xfId="72" xr:uid="{00000000-0005-0000-0000-000085000000}"/>
    <cellStyle name="60% - Accent6 2 2" xfId="73" xr:uid="{00000000-0005-0000-0000-000086000000}"/>
    <cellStyle name="60% - Accent6 2 2 2" xfId="233" xr:uid="{00000000-0005-0000-0000-000087000000}"/>
    <cellStyle name="60% - Accent6 2 3" xfId="234" xr:uid="{00000000-0005-0000-0000-000088000000}"/>
    <cellStyle name="60% - Accent6 3" xfId="235" xr:uid="{00000000-0005-0000-0000-000089000000}"/>
    <cellStyle name="Accent1 2" xfId="74" xr:uid="{00000000-0005-0000-0000-00008A000000}"/>
    <cellStyle name="Accent1 2 2" xfId="75" xr:uid="{00000000-0005-0000-0000-00008B000000}"/>
    <cellStyle name="Accent1 2 2 2" xfId="236" xr:uid="{00000000-0005-0000-0000-00008C000000}"/>
    <cellStyle name="Accent1 2 3" xfId="237" xr:uid="{00000000-0005-0000-0000-00008D000000}"/>
    <cellStyle name="Accent1 3" xfId="238" xr:uid="{00000000-0005-0000-0000-00008E000000}"/>
    <cellStyle name="Accent2 2" xfId="76" xr:uid="{00000000-0005-0000-0000-00008F000000}"/>
    <cellStyle name="Accent2 2 2" xfId="77" xr:uid="{00000000-0005-0000-0000-000090000000}"/>
    <cellStyle name="Accent2 2 2 2" xfId="239" xr:uid="{00000000-0005-0000-0000-000091000000}"/>
    <cellStyle name="Accent2 2 3" xfId="240" xr:uid="{00000000-0005-0000-0000-000092000000}"/>
    <cellStyle name="Accent2 3" xfId="241" xr:uid="{00000000-0005-0000-0000-000093000000}"/>
    <cellStyle name="Accent3 2" xfId="78" xr:uid="{00000000-0005-0000-0000-000094000000}"/>
    <cellStyle name="Accent3 2 2" xfId="79" xr:uid="{00000000-0005-0000-0000-000095000000}"/>
    <cellStyle name="Accent3 2 2 2" xfId="242" xr:uid="{00000000-0005-0000-0000-000096000000}"/>
    <cellStyle name="Accent3 2 3" xfId="243" xr:uid="{00000000-0005-0000-0000-000097000000}"/>
    <cellStyle name="Accent3 3" xfId="244" xr:uid="{00000000-0005-0000-0000-000098000000}"/>
    <cellStyle name="Accent4 2" xfId="80" xr:uid="{00000000-0005-0000-0000-000099000000}"/>
    <cellStyle name="Accent4 2 2" xfId="81" xr:uid="{00000000-0005-0000-0000-00009A000000}"/>
    <cellStyle name="Accent4 2 2 2" xfId="245" xr:uid="{00000000-0005-0000-0000-00009B000000}"/>
    <cellStyle name="Accent4 2 3" xfId="246" xr:uid="{00000000-0005-0000-0000-00009C000000}"/>
    <cellStyle name="Accent4 3" xfId="247" xr:uid="{00000000-0005-0000-0000-00009D000000}"/>
    <cellStyle name="Accent5 2" xfId="82" xr:uid="{00000000-0005-0000-0000-00009E000000}"/>
    <cellStyle name="Accent5 2 2" xfId="83" xr:uid="{00000000-0005-0000-0000-00009F000000}"/>
    <cellStyle name="Accent5 2 2 2" xfId="248" xr:uid="{00000000-0005-0000-0000-0000A0000000}"/>
    <cellStyle name="Accent5 2 3" xfId="249" xr:uid="{00000000-0005-0000-0000-0000A1000000}"/>
    <cellStyle name="Accent5 3" xfId="250" xr:uid="{00000000-0005-0000-0000-0000A2000000}"/>
    <cellStyle name="Accent6 2" xfId="84" xr:uid="{00000000-0005-0000-0000-0000A3000000}"/>
    <cellStyle name="Accent6 2 2" xfId="85" xr:uid="{00000000-0005-0000-0000-0000A4000000}"/>
    <cellStyle name="Accent6 2 2 2" xfId="251" xr:uid="{00000000-0005-0000-0000-0000A5000000}"/>
    <cellStyle name="Accent6 2 3" xfId="252" xr:uid="{00000000-0005-0000-0000-0000A6000000}"/>
    <cellStyle name="Accent6 3" xfId="253" xr:uid="{00000000-0005-0000-0000-0000A7000000}"/>
    <cellStyle name="Açıklama Metni 2" xfId="86" xr:uid="{00000000-0005-0000-0000-0000A8000000}"/>
    <cellStyle name="Ana Başlık 2" xfId="87" xr:uid="{00000000-0005-0000-0000-0000A9000000}"/>
    <cellStyle name="Bad 2" xfId="88" xr:uid="{00000000-0005-0000-0000-0000AA000000}"/>
    <cellStyle name="Bad 2 2" xfId="89" xr:uid="{00000000-0005-0000-0000-0000AB000000}"/>
    <cellStyle name="Bad 2 2 2" xfId="254" xr:uid="{00000000-0005-0000-0000-0000AC000000}"/>
    <cellStyle name="Bad 2 3" xfId="255" xr:uid="{00000000-0005-0000-0000-0000AD000000}"/>
    <cellStyle name="Bad 3" xfId="256" xr:uid="{00000000-0005-0000-0000-0000AE000000}"/>
    <cellStyle name="Bağlı Hücre 2" xfId="90" xr:uid="{00000000-0005-0000-0000-0000AF000000}"/>
    <cellStyle name="Başlık 1 2" xfId="91" xr:uid="{00000000-0005-0000-0000-0000B0000000}"/>
    <cellStyle name="Başlık 2 2" xfId="92" xr:uid="{00000000-0005-0000-0000-0000B1000000}"/>
    <cellStyle name="Başlık 3 2" xfId="93" xr:uid="{00000000-0005-0000-0000-0000B2000000}"/>
    <cellStyle name="Başlık 4 2" xfId="94" xr:uid="{00000000-0005-0000-0000-0000B3000000}"/>
    <cellStyle name="Calculation 2" xfId="95" xr:uid="{00000000-0005-0000-0000-0000B4000000}"/>
    <cellStyle name="Calculation 2 2" xfId="96" xr:uid="{00000000-0005-0000-0000-0000B5000000}"/>
    <cellStyle name="Calculation 2 2 2" xfId="257" xr:uid="{00000000-0005-0000-0000-0000B6000000}"/>
    <cellStyle name="Calculation 2 3" xfId="258" xr:uid="{00000000-0005-0000-0000-0000B7000000}"/>
    <cellStyle name="Calculation 3" xfId="259" xr:uid="{00000000-0005-0000-0000-0000B8000000}"/>
    <cellStyle name="Check Cell 2" xfId="97" xr:uid="{00000000-0005-0000-0000-0000B9000000}"/>
    <cellStyle name="Check Cell 2 2" xfId="98" xr:uid="{00000000-0005-0000-0000-0000BA000000}"/>
    <cellStyle name="Check Cell 2 2 2" xfId="260" xr:uid="{00000000-0005-0000-0000-0000BB000000}"/>
    <cellStyle name="Check Cell 2 3" xfId="261" xr:uid="{00000000-0005-0000-0000-0000BC000000}"/>
    <cellStyle name="Check Cell 3" xfId="262" xr:uid="{00000000-0005-0000-0000-0000BD000000}"/>
    <cellStyle name="Comma 2" xfId="99" xr:uid="{00000000-0005-0000-0000-0000BE000000}"/>
    <cellStyle name="Comma 2 2" xfId="100" xr:uid="{00000000-0005-0000-0000-0000BF000000}"/>
    <cellStyle name="Comma 2 3" xfId="263" xr:uid="{00000000-0005-0000-0000-0000C0000000}"/>
    <cellStyle name="Çıkış 2" xfId="101" xr:uid="{00000000-0005-0000-0000-0000C1000000}"/>
    <cellStyle name="Explanatory Text" xfId="102" xr:uid="{00000000-0005-0000-0000-0000C2000000}"/>
    <cellStyle name="Explanatory Text 2" xfId="103" xr:uid="{00000000-0005-0000-0000-0000C3000000}"/>
    <cellStyle name="Explanatory Text 2 2" xfId="104" xr:uid="{00000000-0005-0000-0000-0000C4000000}"/>
    <cellStyle name="Explanatory Text 2 2 2" xfId="264" xr:uid="{00000000-0005-0000-0000-0000C5000000}"/>
    <cellStyle name="Explanatory Text 2 3" xfId="265" xr:uid="{00000000-0005-0000-0000-0000C6000000}"/>
    <cellStyle name="Explanatory Text 3" xfId="266" xr:uid="{00000000-0005-0000-0000-0000C7000000}"/>
    <cellStyle name="Giriş 2" xfId="105" xr:uid="{00000000-0005-0000-0000-0000C8000000}"/>
    <cellStyle name="Good 2" xfId="106" xr:uid="{00000000-0005-0000-0000-0000C9000000}"/>
    <cellStyle name="Good 2 2" xfId="107" xr:uid="{00000000-0005-0000-0000-0000CA000000}"/>
    <cellStyle name="Good 2 2 2" xfId="267" xr:uid="{00000000-0005-0000-0000-0000CB000000}"/>
    <cellStyle name="Good 2 3" xfId="268" xr:uid="{00000000-0005-0000-0000-0000CC000000}"/>
    <cellStyle name="Good 3" xfId="269" xr:uid="{00000000-0005-0000-0000-0000CD000000}"/>
    <cellStyle name="Heading 1" xfId="108" xr:uid="{00000000-0005-0000-0000-0000CE000000}"/>
    <cellStyle name="Heading 1 2" xfId="109" xr:uid="{00000000-0005-0000-0000-0000CF000000}"/>
    <cellStyle name="Heading 2" xfId="110" xr:uid="{00000000-0005-0000-0000-0000D0000000}"/>
    <cellStyle name="Heading 2 2" xfId="111" xr:uid="{00000000-0005-0000-0000-0000D1000000}"/>
    <cellStyle name="Heading 3" xfId="112" xr:uid="{00000000-0005-0000-0000-0000D2000000}"/>
    <cellStyle name="Heading 3 2" xfId="113" xr:uid="{00000000-0005-0000-0000-0000D3000000}"/>
    <cellStyle name="Heading 4" xfId="114" xr:uid="{00000000-0005-0000-0000-0000D4000000}"/>
    <cellStyle name="Heading 4 2" xfId="115" xr:uid="{00000000-0005-0000-0000-0000D5000000}"/>
    <cellStyle name="Hesaplama 2" xfId="270" xr:uid="{00000000-0005-0000-0000-0000D6000000}"/>
    <cellStyle name="Input" xfId="116" xr:uid="{00000000-0005-0000-0000-0000D7000000}"/>
    <cellStyle name="Input 2" xfId="117" xr:uid="{00000000-0005-0000-0000-0000D8000000}"/>
    <cellStyle name="Input 2 2" xfId="118" xr:uid="{00000000-0005-0000-0000-0000D9000000}"/>
    <cellStyle name="Input 2 2 2" xfId="271" xr:uid="{00000000-0005-0000-0000-0000DA000000}"/>
    <cellStyle name="Input 2 3" xfId="272" xr:uid="{00000000-0005-0000-0000-0000DB000000}"/>
    <cellStyle name="Input 3" xfId="273" xr:uid="{00000000-0005-0000-0000-0000DC000000}"/>
    <cellStyle name="İşaretli Hücre 2" xfId="274" xr:uid="{00000000-0005-0000-0000-0000DD000000}"/>
    <cellStyle name="İyi 2" xfId="275" xr:uid="{00000000-0005-0000-0000-0000DE000000}"/>
    <cellStyle name="Kötü 2" xfId="276" xr:uid="{00000000-0005-0000-0000-0000DF000000}"/>
    <cellStyle name="Linked Cell" xfId="119" xr:uid="{00000000-0005-0000-0000-0000E0000000}"/>
    <cellStyle name="Linked Cell 2" xfId="120" xr:uid="{00000000-0005-0000-0000-0000E1000000}"/>
    <cellStyle name="Linked Cell 2 2" xfId="121" xr:uid="{00000000-0005-0000-0000-0000E2000000}"/>
    <cellStyle name="Linked Cell 2 2 2" xfId="277" xr:uid="{00000000-0005-0000-0000-0000E3000000}"/>
    <cellStyle name="Linked Cell 2 3" xfId="278" xr:uid="{00000000-0005-0000-0000-0000E4000000}"/>
    <cellStyle name="Linked Cell 3" xfId="279" xr:uid="{00000000-0005-0000-0000-0000E5000000}"/>
    <cellStyle name="Neutral 2" xfId="122" xr:uid="{00000000-0005-0000-0000-0000E6000000}"/>
    <cellStyle name="Neutral 2 2" xfId="123" xr:uid="{00000000-0005-0000-0000-0000E7000000}"/>
    <cellStyle name="Neutral 2 2 2" xfId="280" xr:uid="{00000000-0005-0000-0000-0000E8000000}"/>
    <cellStyle name="Neutral 2 3" xfId="281" xr:uid="{00000000-0005-0000-0000-0000E9000000}"/>
    <cellStyle name="Neutral 3" xfId="282" xr:uid="{00000000-0005-0000-0000-0000EA000000}"/>
    <cellStyle name="Normal" xfId="0" builtinId="0"/>
    <cellStyle name="Normal 2" xfId="335" xr:uid="{00000000-0005-0000-0000-0000EC000000}"/>
    <cellStyle name="Normal 2 2" xfId="124" xr:uid="{00000000-0005-0000-0000-0000ED000000}"/>
    <cellStyle name="Normal 2 2 2" xfId="283" xr:uid="{00000000-0005-0000-0000-0000EE000000}"/>
    <cellStyle name="Normal 2 3" xfId="125" xr:uid="{00000000-0005-0000-0000-0000EF000000}"/>
    <cellStyle name="Normal 2 3 2" xfId="126" xr:uid="{00000000-0005-0000-0000-0000F0000000}"/>
    <cellStyle name="Normal 2 3 2 2" xfId="284" xr:uid="{00000000-0005-0000-0000-0000F1000000}"/>
    <cellStyle name="Normal 2 3 3" xfId="285" xr:uid="{00000000-0005-0000-0000-0000F2000000}"/>
    <cellStyle name="Normal 3" xfId="127" xr:uid="{00000000-0005-0000-0000-0000F3000000}"/>
    <cellStyle name="Normal 3 2" xfId="286" xr:uid="{00000000-0005-0000-0000-0000F4000000}"/>
    <cellStyle name="Normal 4" xfId="128" xr:uid="{00000000-0005-0000-0000-0000F5000000}"/>
    <cellStyle name="Normal 4 2" xfId="129" xr:uid="{00000000-0005-0000-0000-0000F6000000}"/>
    <cellStyle name="Normal 4 2 2" xfId="130" xr:uid="{00000000-0005-0000-0000-0000F7000000}"/>
    <cellStyle name="Normal 4 2 2 2" xfId="287" xr:uid="{00000000-0005-0000-0000-0000F8000000}"/>
    <cellStyle name="Normal 4 2 3" xfId="288" xr:uid="{00000000-0005-0000-0000-0000F9000000}"/>
    <cellStyle name="Normal 4 3" xfId="289" xr:uid="{00000000-0005-0000-0000-0000FA000000}"/>
    <cellStyle name="Normal 4 4" xfId="290" xr:uid="{00000000-0005-0000-0000-0000FB000000}"/>
    <cellStyle name="Normal 5" xfId="291" xr:uid="{00000000-0005-0000-0000-0000FC000000}"/>
    <cellStyle name="Normal 5 2" xfId="292" xr:uid="{00000000-0005-0000-0000-0000FD000000}"/>
    <cellStyle name="Normal 5 3" xfId="293" xr:uid="{00000000-0005-0000-0000-0000FE000000}"/>
    <cellStyle name="Normal_MAYIS_2009_İHRACAT_RAKAMLARI" xfId="1" xr:uid="{00000000-0005-0000-0000-0000FF000000}"/>
    <cellStyle name="Not 2" xfId="131" xr:uid="{00000000-0005-0000-0000-000000010000}"/>
    <cellStyle name="Not 3" xfId="294" xr:uid="{00000000-0005-0000-0000-000001010000}"/>
    <cellStyle name="Note 2" xfId="132" xr:uid="{00000000-0005-0000-0000-000002010000}"/>
    <cellStyle name="Note 2 2" xfId="133" xr:uid="{00000000-0005-0000-0000-000003010000}"/>
    <cellStyle name="Note 2 2 2" xfId="134" xr:uid="{00000000-0005-0000-0000-000004010000}"/>
    <cellStyle name="Note 2 2 2 2" xfId="135" xr:uid="{00000000-0005-0000-0000-000005010000}"/>
    <cellStyle name="Note 2 2 2 2 2" xfId="295" xr:uid="{00000000-0005-0000-0000-000006010000}"/>
    <cellStyle name="Note 2 2 2 3" xfId="296" xr:uid="{00000000-0005-0000-0000-000007010000}"/>
    <cellStyle name="Note 2 2 3" xfId="136" xr:uid="{00000000-0005-0000-0000-000008010000}"/>
    <cellStyle name="Note 2 2 3 2" xfId="137" xr:uid="{00000000-0005-0000-0000-000009010000}"/>
    <cellStyle name="Note 2 2 3 2 2" xfId="138" xr:uid="{00000000-0005-0000-0000-00000A010000}"/>
    <cellStyle name="Note 2 2 3 2 2 2" xfId="297" xr:uid="{00000000-0005-0000-0000-00000B010000}"/>
    <cellStyle name="Note 2 2 3 2 3" xfId="298" xr:uid="{00000000-0005-0000-0000-00000C010000}"/>
    <cellStyle name="Note 2 2 3 3" xfId="139" xr:uid="{00000000-0005-0000-0000-00000D010000}"/>
    <cellStyle name="Note 2 2 3 3 2" xfId="140" xr:uid="{00000000-0005-0000-0000-00000E010000}"/>
    <cellStyle name="Note 2 2 3 3 2 2" xfId="299" xr:uid="{00000000-0005-0000-0000-00000F010000}"/>
    <cellStyle name="Note 2 2 3 3 3" xfId="300" xr:uid="{00000000-0005-0000-0000-000010010000}"/>
    <cellStyle name="Note 2 2 3 4" xfId="301" xr:uid="{00000000-0005-0000-0000-000011010000}"/>
    <cellStyle name="Note 2 2 4" xfId="141" xr:uid="{00000000-0005-0000-0000-000012010000}"/>
    <cellStyle name="Note 2 2 4 2" xfId="142" xr:uid="{00000000-0005-0000-0000-000013010000}"/>
    <cellStyle name="Note 2 2 4 2 2" xfId="302" xr:uid="{00000000-0005-0000-0000-000014010000}"/>
    <cellStyle name="Note 2 2 4 3" xfId="303" xr:uid="{00000000-0005-0000-0000-000015010000}"/>
    <cellStyle name="Note 2 2 5" xfId="304" xr:uid="{00000000-0005-0000-0000-000016010000}"/>
    <cellStyle name="Note 2 2 6" xfId="305" xr:uid="{00000000-0005-0000-0000-000017010000}"/>
    <cellStyle name="Note 2 3" xfId="143" xr:uid="{00000000-0005-0000-0000-000018010000}"/>
    <cellStyle name="Note 2 3 2" xfId="144" xr:uid="{00000000-0005-0000-0000-000019010000}"/>
    <cellStyle name="Note 2 3 2 2" xfId="145" xr:uid="{00000000-0005-0000-0000-00001A010000}"/>
    <cellStyle name="Note 2 3 2 2 2" xfId="306" xr:uid="{00000000-0005-0000-0000-00001B010000}"/>
    <cellStyle name="Note 2 3 2 3" xfId="307" xr:uid="{00000000-0005-0000-0000-00001C010000}"/>
    <cellStyle name="Note 2 3 3" xfId="146" xr:uid="{00000000-0005-0000-0000-00001D010000}"/>
    <cellStyle name="Note 2 3 3 2" xfId="147" xr:uid="{00000000-0005-0000-0000-00001E010000}"/>
    <cellStyle name="Note 2 3 3 2 2" xfId="308" xr:uid="{00000000-0005-0000-0000-00001F010000}"/>
    <cellStyle name="Note 2 3 3 3" xfId="309" xr:uid="{00000000-0005-0000-0000-000020010000}"/>
    <cellStyle name="Note 2 3 4" xfId="310" xr:uid="{00000000-0005-0000-0000-000021010000}"/>
    <cellStyle name="Note 2 4" xfId="148" xr:uid="{00000000-0005-0000-0000-000022010000}"/>
    <cellStyle name="Note 2 4 2" xfId="149" xr:uid="{00000000-0005-0000-0000-000023010000}"/>
    <cellStyle name="Note 2 4 2 2" xfId="311" xr:uid="{00000000-0005-0000-0000-000024010000}"/>
    <cellStyle name="Note 2 4 3" xfId="312" xr:uid="{00000000-0005-0000-0000-000025010000}"/>
    <cellStyle name="Note 2 5" xfId="313" xr:uid="{00000000-0005-0000-0000-000026010000}"/>
    <cellStyle name="Note 3" xfId="150" xr:uid="{00000000-0005-0000-0000-000027010000}"/>
    <cellStyle name="Note 3 2" xfId="314" xr:uid="{00000000-0005-0000-0000-000028010000}"/>
    <cellStyle name="Nötr 2" xfId="315" xr:uid="{00000000-0005-0000-0000-000029010000}"/>
    <cellStyle name="Output" xfId="151" xr:uid="{00000000-0005-0000-0000-00002A010000}"/>
    <cellStyle name="Output 2" xfId="152" xr:uid="{00000000-0005-0000-0000-00002B010000}"/>
    <cellStyle name="Output 2 2" xfId="153" xr:uid="{00000000-0005-0000-0000-00002C010000}"/>
    <cellStyle name="Output 2 2 2" xfId="316" xr:uid="{00000000-0005-0000-0000-00002D010000}"/>
    <cellStyle name="Output 2 3" xfId="317" xr:uid="{00000000-0005-0000-0000-00002E010000}"/>
    <cellStyle name="Output 3" xfId="318" xr:uid="{00000000-0005-0000-0000-00002F010000}"/>
    <cellStyle name="Percent 2" xfId="154" xr:uid="{00000000-0005-0000-0000-000030010000}"/>
    <cellStyle name="Percent 2 2" xfId="155" xr:uid="{00000000-0005-0000-0000-000031010000}"/>
    <cellStyle name="Percent 2 2 2" xfId="319" xr:uid="{00000000-0005-0000-0000-000032010000}"/>
    <cellStyle name="Percent 2 3" xfId="320" xr:uid="{00000000-0005-0000-0000-000033010000}"/>
    <cellStyle name="Percent 3" xfId="156" xr:uid="{00000000-0005-0000-0000-000034010000}"/>
    <cellStyle name="Percent 3 2" xfId="321" xr:uid="{00000000-0005-0000-0000-000035010000}"/>
    <cellStyle name="Title" xfId="157" xr:uid="{00000000-0005-0000-0000-000036010000}"/>
    <cellStyle name="Title 2" xfId="158" xr:uid="{00000000-0005-0000-0000-000037010000}"/>
    <cellStyle name="Toplam 2" xfId="159" xr:uid="{00000000-0005-0000-0000-000038010000}"/>
    <cellStyle name="Total" xfId="160" xr:uid="{00000000-0005-0000-0000-000039010000}"/>
    <cellStyle name="Total 2" xfId="161" xr:uid="{00000000-0005-0000-0000-00003A010000}"/>
    <cellStyle name="Total 2 2" xfId="162" xr:uid="{00000000-0005-0000-0000-00003B010000}"/>
    <cellStyle name="Total 2 2 2" xfId="322" xr:uid="{00000000-0005-0000-0000-00003C010000}"/>
    <cellStyle name="Total 2 3" xfId="323" xr:uid="{00000000-0005-0000-0000-00003D010000}"/>
    <cellStyle name="Total 3" xfId="324" xr:uid="{00000000-0005-0000-0000-00003E010000}"/>
    <cellStyle name="Uyarı Metni 2" xfId="163" xr:uid="{00000000-0005-0000-0000-00003F010000}"/>
    <cellStyle name="Virgül 2" xfId="164" xr:uid="{00000000-0005-0000-0000-000040010000}"/>
    <cellStyle name="Virgül 3" xfId="325" xr:uid="{00000000-0005-0000-0000-000041010000}"/>
    <cellStyle name="Vurgu1 2" xfId="326" xr:uid="{00000000-0005-0000-0000-000042010000}"/>
    <cellStyle name="Vurgu2 2" xfId="327" xr:uid="{00000000-0005-0000-0000-000043010000}"/>
    <cellStyle name="Vurgu3 2" xfId="328" xr:uid="{00000000-0005-0000-0000-000044010000}"/>
    <cellStyle name="Vurgu4 2" xfId="329" xr:uid="{00000000-0005-0000-0000-000045010000}"/>
    <cellStyle name="Vurgu5 2" xfId="330" xr:uid="{00000000-0005-0000-0000-000046010000}"/>
    <cellStyle name="Vurgu6 2" xfId="331" xr:uid="{00000000-0005-0000-0000-000047010000}"/>
    <cellStyle name="Warning Text" xfId="165" xr:uid="{00000000-0005-0000-0000-000048010000}"/>
    <cellStyle name="Warning Text 2" xfId="166" xr:uid="{00000000-0005-0000-0000-000049010000}"/>
    <cellStyle name="Warning Text 2 2" xfId="167" xr:uid="{00000000-0005-0000-0000-00004A010000}"/>
    <cellStyle name="Warning Text 2 2 2" xfId="332" xr:uid="{00000000-0005-0000-0000-00004B010000}"/>
    <cellStyle name="Warning Text 2 3" xfId="333" xr:uid="{00000000-0005-0000-0000-00004C010000}"/>
    <cellStyle name="Warning Text 3" xfId="334" xr:uid="{00000000-0005-0000-0000-00004D010000}"/>
    <cellStyle name="Yüzde 2" xfId="168" xr:uid="{00000000-0005-0000-0000-00004E010000}"/>
    <cellStyle name="Yüzde 3" xfId="169" xr:uid="{00000000-0005-0000-0000-00004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A52" sqref="A52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.90625" style="1" customWidth="1"/>
    <col min="4" max="4" width="8.54296875" style="1" bestFit="1" customWidth="1"/>
    <col min="5" max="5" width="16" style="1" bestFit="1" customWidth="1"/>
    <col min="6" max="7" width="18.81640625" style="1" bestFit="1" customWidth="1"/>
    <col min="8" max="8" width="10.26953125" style="1" bestFit="1" customWidth="1"/>
    <col min="9" max="9" width="17.726562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39" t="s">
        <v>51</v>
      </c>
      <c r="C1" s="39"/>
      <c r="D1" s="39"/>
      <c r="E1" s="39"/>
      <c r="F1" s="39"/>
      <c r="G1" s="39"/>
      <c r="H1" s="39"/>
      <c r="I1" s="39"/>
      <c r="J1" s="39"/>
      <c r="K1" s="22"/>
      <c r="L1" s="22"/>
      <c r="M1" s="22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6" t="s">
        <v>40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8"/>
    </row>
    <row r="6" spans="1:13" ht="18" x14ac:dyDescent="0.25">
      <c r="A6" s="3"/>
      <c r="B6" s="35" t="s">
        <v>50</v>
      </c>
      <c r="C6" s="35"/>
      <c r="D6" s="35"/>
      <c r="E6" s="35"/>
      <c r="F6" s="35" t="s">
        <v>52</v>
      </c>
      <c r="G6" s="35"/>
      <c r="H6" s="35"/>
      <c r="I6" s="35"/>
      <c r="J6" s="35" t="s">
        <v>41</v>
      </c>
      <c r="K6" s="35"/>
      <c r="L6" s="35"/>
      <c r="M6" s="35"/>
    </row>
    <row r="7" spans="1:13" ht="29" x14ac:dyDescent="0.4">
      <c r="A7" s="4" t="s">
        <v>28</v>
      </c>
      <c r="B7" s="5">
        <v>2018</v>
      </c>
      <c r="C7" s="6">
        <v>2019</v>
      </c>
      <c r="D7" s="7" t="s">
        <v>46</v>
      </c>
      <c r="E7" s="7" t="s">
        <v>47</v>
      </c>
      <c r="F7" s="5">
        <v>2018</v>
      </c>
      <c r="G7" s="6">
        <v>2019</v>
      </c>
      <c r="H7" s="7" t="s">
        <v>44</v>
      </c>
      <c r="I7" s="7" t="s">
        <v>48</v>
      </c>
      <c r="J7" s="5" t="s">
        <v>0</v>
      </c>
      <c r="K7" s="5" t="s">
        <v>45</v>
      </c>
      <c r="L7" s="7" t="s">
        <v>44</v>
      </c>
      <c r="M7" s="7" t="s">
        <v>49</v>
      </c>
    </row>
    <row r="8" spans="1:13" ht="16.5" x14ac:dyDescent="0.35">
      <c r="A8" s="19" t="s">
        <v>29</v>
      </c>
      <c r="B8" s="8">
        <f>B9+B18+B20</f>
        <v>2303839.60042</v>
      </c>
      <c r="C8" s="8">
        <f>C9+C18+C20</f>
        <v>2358534.2563300002</v>
      </c>
      <c r="D8" s="10">
        <f t="shared" ref="D8:D48" si="0">(C8-B8)/B8*100</f>
        <v>2.3740652734690877</v>
      </c>
      <c r="E8" s="10">
        <f>C8/C$48*100</f>
        <v>14.546598524701448</v>
      </c>
      <c r="F8" s="8">
        <f>F9+F18+F20</f>
        <v>20544679.122039996</v>
      </c>
      <c r="G8" s="8">
        <f>G9+G18+G20</f>
        <v>21129375.39934</v>
      </c>
      <c r="H8" s="10">
        <f t="shared" ref="H8:H48" si="1">(G8-F8)/F8*100</f>
        <v>2.8459742487423485</v>
      </c>
      <c r="I8" s="10">
        <f>G8/G$48*100</f>
        <v>12.800481281448997</v>
      </c>
      <c r="J8" s="8">
        <f>J9+J18+J20</f>
        <v>22676137.899130002</v>
      </c>
      <c r="K8" s="8">
        <f>K9+K18+K20</f>
        <v>23208671.169110004</v>
      </c>
      <c r="L8" s="10">
        <f t="shared" ref="L8:L48" si="2">(K8-J8)/J8*100</f>
        <v>2.3484301971917074</v>
      </c>
      <c r="M8" s="10">
        <f>K8/K$48*100</f>
        <v>12.912508791682246</v>
      </c>
    </row>
    <row r="9" spans="1:13" ht="15.5" x14ac:dyDescent="0.35">
      <c r="A9" s="9" t="s">
        <v>30</v>
      </c>
      <c r="B9" s="8">
        <f>B10+B11+B12+B13+B14+B15+B16+B17</f>
        <v>1578490.1377600003</v>
      </c>
      <c r="C9" s="8">
        <f>C10+C11+C12+C13+C14+C15+C16+C17</f>
        <v>1621019.4053300002</v>
      </c>
      <c r="D9" s="10">
        <f t="shared" si="0"/>
        <v>2.6943004934039205</v>
      </c>
      <c r="E9" s="10">
        <f t="shared" ref="E9:E48" si="3">C9/C$48*100</f>
        <v>9.9978698324178588</v>
      </c>
      <c r="F9" s="8">
        <f>F10+F11+F12+F13+F14+F15+F16+F17</f>
        <v>13691727.095629999</v>
      </c>
      <c r="G9" s="8">
        <f>G10+G11+G12+G13+G14+G15+G16+G17</f>
        <v>13817119.27575</v>
      </c>
      <c r="H9" s="10">
        <f t="shared" si="1"/>
        <v>0.91582441896626865</v>
      </c>
      <c r="I9" s="10">
        <f t="shared" ref="I9:I48" si="4">G9/G$48*100</f>
        <v>8.3706107402640306</v>
      </c>
      <c r="J9" s="8">
        <f>J10+J11+J12+J13+J14+J15+J16+J17</f>
        <v>15153459.283659998</v>
      </c>
      <c r="K9" s="8">
        <f>K10+K11+K12+K13+K14+K15+K16+K17</f>
        <v>15224134.388670003</v>
      </c>
      <c r="L9" s="10">
        <f t="shared" si="2"/>
        <v>0.46639584854538008</v>
      </c>
      <c r="M9" s="10">
        <f t="shared" ref="M9:M48" si="5">K9/K$48*100</f>
        <v>8.4701863242001316</v>
      </c>
    </row>
    <row r="10" spans="1:13" ht="14" x14ac:dyDescent="0.3">
      <c r="A10" s="11" t="s">
        <v>6</v>
      </c>
      <c r="B10" s="12">
        <v>647966.02815000003</v>
      </c>
      <c r="C10" s="12">
        <v>621120.56318000006</v>
      </c>
      <c r="D10" s="13">
        <f t="shared" si="0"/>
        <v>-4.1430358697424516</v>
      </c>
      <c r="E10" s="13">
        <f t="shared" si="3"/>
        <v>3.8308502171493326</v>
      </c>
      <c r="F10" s="12">
        <v>6084917.99902</v>
      </c>
      <c r="G10" s="12">
        <v>6162101.5198100004</v>
      </c>
      <c r="H10" s="13">
        <f t="shared" si="1"/>
        <v>1.2684397850953975</v>
      </c>
      <c r="I10" s="13">
        <f t="shared" si="4"/>
        <v>3.7330902436983617</v>
      </c>
      <c r="J10" s="12">
        <v>6647099.6153199999</v>
      </c>
      <c r="K10" s="12">
        <v>6755624.7429</v>
      </c>
      <c r="L10" s="13">
        <f t="shared" si="2"/>
        <v>1.6326688911036509</v>
      </c>
      <c r="M10" s="13">
        <f t="shared" si="5"/>
        <v>3.7585979503258002</v>
      </c>
    </row>
    <row r="11" spans="1:13" ht="14" x14ac:dyDescent="0.3">
      <c r="A11" s="11" t="s">
        <v>5</v>
      </c>
      <c r="B11" s="12">
        <v>299870.78087999998</v>
      </c>
      <c r="C11" s="12">
        <v>332109.11475000001</v>
      </c>
      <c r="D11" s="13">
        <f t="shared" si="0"/>
        <v>10.750741961385335</v>
      </c>
      <c r="E11" s="13">
        <f t="shared" si="3"/>
        <v>2.048330629795315</v>
      </c>
      <c r="F11" s="12">
        <v>2043961.06546</v>
      </c>
      <c r="G11" s="12">
        <v>1911363.74208</v>
      </c>
      <c r="H11" s="13">
        <f t="shared" si="1"/>
        <v>-6.4872724642706689</v>
      </c>
      <c r="I11" s="13">
        <f t="shared" si="4"/>
        <v>1.1579318053717567</v>
      </c>
      <c r="J11" s="12">
        <v>2403324.7991300002</v>
      </c>
      <c r="K11" s="12">
        <v>2193143.9877200001</v>
      </c>
      <c r="L11" s="13">
        <f t="shared" si="2"/>
        <v>-8.7454184921690654</v>
      </c>
      <c r="M11" s="13">
        <f t="shared" si="5"/>
        <v>1.2201901098306407</v>
      </c>
    </row>
    <row r="12" spans="1:13" ht="14" x14ac:dyDescent="0.3">
      <c r="A12" s="11" t="s">
        <v>3</v>
      </c>
      <c r="B12" s="12">
        <v>150300.53182</v>
      </c>
      <c r="C12" s="12">
        <v>139945.27288</v>
      </c>
      <c r="D12" s="13">
        <f t="shared" si="0"/>
        <v>-6.8897021285336919</v>
      </c>
      <c r="E12" s="13">
        <f t="shared" si="3"/>
        <v>0.86313255554865065</v>
      </c>
      <c r="F12" s="12">
        <v>1436341.8560800001</v>
      </c>
      <c r="G12" s="12">
        <v>1422081.43178</v>
      </c>
      <c r="H12" s="13">
        <f t="shared" si="1"/>
        <v>-0.99282940475737325</v>
      </c>
      <c r="I12" s="13">
        <f t="shared" si="4"/>
        <v>0.861517503672384</v>
      </c>
      <c r="J12" s="12">
        <v>1553878.8763300001</v>
      </c>
      <c r="K12" s="12">
        <v>1550200.3301200001</v>
      </c>
      <c r="L12" s="13">
        <f t="shared" si="2"/>
        <v>-0.23673313705687049</v>
      </c>
      <c r="M12" s="13">
        <f t="shared" si="5"/>
        <v>0.86247830587496843</v>
      </c>
    </row>
    <row r="13" spans="1:13" ht="14" x14ac:dyDescent="0.3">
      <c r="A13" s="11" t="s">
        <v>4</v>
      </c>
      <c r="B13" s="12">
        <v>157594.55538999999</v>
      </c>
      <c r="C13" s="12">
        <v>151961.41383999999</v>
      </c>
      <c r="D13" s="13">
        <f t="shared" si="0"/>
        <v>-3.5744518813227009</v>
      </c>
      <c r="E13" s="13">
        <f t="shared" si="3"/>
        <v>0.93724382948593443</v>
      </c>
      <c r="F13" s="12">
        <v>1260248.34773</v>
      </c>
      <c r="G13" s="12">
        <v>1295885.13108</v>
      </c>
      <c r="H13" s="13">
        <f t="shared" si="1"/>
        <v>2.8277587837500482</v>
      </c>
      <c r="I13" s="13">
        <f t="shared" si="4"/>
        <v>0.78506595911092392</v>
      </c>
      <c r="J13" s="12">
        <v>1391327.8188799999</v>
      </c>
      <c r="K13" s="12">
        <v>1422420.4572699999</v>
      </c>
      <c r="L13" s="13">
        <f t="shared" si="2"/>
        <v>2.234745684523805</v>
      </c>
      <c r="M13" s="13">
        <f t="shared" si="5"/>
        <v>0.79138596631130964</v>
      </c>
    </row>
    <row r="14" spans="1:13" ht="14" x14ac:dyDescent="0.3">
      <c r="A14" s="11" t="s">
        <v>1</v>
      </c>
      <c r="B14" s="12">
        <v>179368.07902</v>
      </c>
      <c r="C14" s="12">
        <v>265503.30468</v>
      </c>
      <c r="D14" s="13">
        <f t="shared" si="0"/>
        <v>48.021490853116454</v>
      </c>
      <c r="E14" s="13">
        <f t="shared" si="3"/>
        <v>1.6375297368676685</v>
      </c>
      <c r="F14" s="12">
        <v>1468353.3295799999</v>
      </c>
      <c r="G14" s="12">
        <v>1845128.8906</v>
      </c>
      <c r="H14" s="13">
        <f t="shared" si="1"/>
        <v>25.659734168190369</v>
      </c>
      <c r="I14" s="13">
        <f t="shared" si="4"/>
        <v>1.1178057741699172</v>
      </c>
      <c r="J14" s="12">
        <v>1627422.8088400001</v>
      </c>
      <c r="K14" s="12">
        <v>2009766.3320899999</v>
      </c>
      <c r="L14" s="13">
        <f t="shared" si="2"/>
        <v>23.493803894915789</v>
      </c>
      <c r="M14" s="13">
        <f t="shared" si="5"/>
        <v>1.1181650704276089</v>
      </c>
    </row>
    <row r="15" spans="1:13" ht="14" x14ac:dyDescent="0.3">
      <c r="A15" s="11" t="s">
        <v>2</v>
      </c>
      <c r="B15" s="12">
        <v>34843.242209999997</v>
      </c>
      <c r="C15" s="12">
        <v>25287.62067</v>
      </c>
      <c r="D15" s="13">
        <f t="shared" si="0"/>
        <v>-27.424604984829848</v>
      </c>
      <c r="E15" s="13">
        <f t="shared" si="3"/>
        <v>0.15596502978244778</v>
      </c>
      <c r="F15" s="12">
        <v>366400.96740999998</v>
      </c>
      <c r="G15" s="12">
        <v>255952.72013999999</v>
      </c>
      <c r="H15" s="13">
        <f t="shared" si="1"/>
        <v>-30.144092700063542</v>
      </c>
      <c r="I15" s="13">
        <f t="shared" si="4"/>
        <v>0.15505986055746651</v>
      </c>
      <c r="J15" s="12">
        <v>410023.50348999997</v>
      </c>
      <c r="K15" s="12">
        <v>289028.58627000003</v>
      </c>
      <c r="L15" s="13">
        <f t="shared" si="2"/>
        <v>-29.50926378369207</v>
      </c>
      <c r="M15" s="13">
        <f t="shared" si="5"/>
        <v>0.16080559434295186</v>
      </c>
    </row>
    <row r="16" spans="1:13" ht="14" x14ac:dyDescent="0.3">
      <c r="A16" s="11" t="s">
        <v>7</v>
      </c>
      <c r="B16" s="12">
        <v>101133.17666</v>
      </c>
      <c r="C16" s="12">
        <v>75985.07273</v>
      </c>
      <c r="D16" s="13">
        <f t="shared" si="0"/>
        <v>-24.866324544066781</v>
      </c>
      <c r="E16" s="13">
        <f t="shared" si="3"/>
        <v>0.46864884150272695</v>
      </c>
      <c r="F16" s="12">
        <v>939552.10838999995</v>
      </c>
      <c r="G16" s="12">
        <v>828223.7953</v>
      </c>
      <c r="H16" s="13">
        <f t="shared" si="1"/>
        <v>-11.849083419201751</v>
      </c>
      <c r="I16" s="13">
        <f t="shared" si="4"/>
        <v>0.50174995655193155</v>
      </c>
      <c r="J16" s="12">
        <v>1018095.84887</v>
      </c>
      <c r="K16" s="12">
        <v>900233.68400999997</v>
      </c>
      <c r="L16" s="13">
        <f t="shared" si="2"/>
        <v>-11.576725805415769</v>
      </c>
      <c r="M16" s="13">
        <f t="shared" si="5"/>
        <v>0.50085915193710695</v>
      </c>
    </row>
    <row r="17" spans="1:13" ht="14" x14ac:dyDescent="0.3">
      <c r="A17" s="11" t="s">
        <v>8</v>
      </c>
      <c r="B17" s="12">
        <v>7413.7436299999999</v>
      </c>
      <c r="C17" s="12">
        <v>9107.0426000000007</v>
      </c>
      <c r="D17" s="13">
        <f t="shared" si="0"/>
        <v>22.839998987124414</v>
      </c>
      <c r="E17" s="13">
        <f t="shared" si="3"/>
        <v>5.6168992285782364E-2</v>
      </c>
      <c r="F17" s="12">
        <v>91951.421960000007</v>
      </c>
      <c r="G17" s="12">
        <v>96382.044959999999</v>
      </c>
      <c r="H17" s="13">
        <f t="shared" si="1"/>
        <v>4.8184388077515186</v>
      </c>
      <c r="I17" s="13">
        <f t="shared" si="4"/>
        <v>5.8389637131289404E-2</v>
      </c>
      <c r="J17" s="12">
        <v>102286.0128</v>
      </c>
      <c r="K17" s="12">
        <v>103716.26829000001</v>
      </c>
      <c r="L17" s="13">
        <f t="shared" si="2"/>
        <v>1.3982903926430208</v>
      </c>
      <c r="M17" s="13">
        <f t="shared" si="5"/>
        <v>5.7704175149742368E-2</v>
      </c>
    </row>
    <row r="18" spans="1:13" ht="15.5" x14ac:dyDescent="0.35">
      <c r="A18" s="9" t="s">
        <v>31</v>
      </c>
      <c r="B18" s="8">
        <f>B19</f>
        <v>241024.81894</v>
      </c>
      <c r="C18" s="8">
        <f>C19</f>
        <v>215400.73756000001</v>
      </c>
      <c r="D18" s="10">
        <f t="shared" si="0"/>
        <v>-10.631304067644077</v>
      </c>
      <c r="E18" s="10">
        <f t="shared" si="3"/>
        <v>1.3285149633932176</v>
      </c>
      <c r="F18" s="8">
        <f>F19</f>
        <v>2296830.7029499998</v>
      </c>
      <c r="G18" s="8">
        <f>G19</f>
        <v>2304445.4804500001</v>
      </c>
      <c r="H18" s="10">
        <f t="shared" si="1"/>
        <v>0.33153412178877878</v>
      </c>
      <c r="I18" s="10">
        <f t="shared" si="4"/>
        <v>1.3960664089266628</v>
      </c>
      <c r="J18" s="8">
        <f>J19</f>
        <v>2518732.4884500001</v>
      </c>
      <c r="K18" s="8">
        <f>K19</f>
        <v>2518194.4870600002</v>
      </c>
      <c r="L18" s="10">
        <f t="shared" si="2"/>
        <v>-2.136000517986545E-2</v>
      </c>
      <c r="M18" s="10">
        <f t="shared" si="5"/>
        <v>1.4010370613810084</v>
      </c>
    </row>
    <row r="19" spans="1:13" ht="14" x14ac:dyDescent="0.3">
      <c r="A19" s="11" t="s">
        <v>9</v>
      </c>
      <c r="B19" s="12">
        <v>241024.81894</v>
      </c>
      <c r="C19" s="12">
        <v>215400.73756000001</v>
      </c>
      <c r="D19" s="13">
        <f t="shared" si="0"/>
        <v>-10.631304067644077</v>
      </c>
      <c r="E19" s="13">
        <f t="shared" si="3"/>
        <v>1.3285149633932176</v>
      </c>
      <c r="F19" s="12">
        <v>2296830.7029499998</v>
      </c>
      <c r="G19" s="12">
        <v>2304445.4804500001</v>
      </c>
      <c r="H19" s="13">
        <f t="shared" si="1"/>
        <v>0.33153412178877878</v>
      </c>
      <c r="I19" s="13">
        <f t="shared" si="4"/>
        <v>1.3960664089266628</v>
      </c>
      <c r="J19" s="12">
        <v>2518732.4884500001</v>
      </c>
      <c r="K19" s="12">
        <v>2518194.4870600002</v>
      </c>
      <c r="L19" s="13">
        <f t="shared" si="2"/>
        <v>-2.136000517986545E-2</v>
      </c>
      <c r="M19" s="13">
        <f t="shared" si="5"/>
        <v>1.4010370613810084</v>
      </c>
    </row>
    <row r="20" spans="1:13" ht="15.5" x14ac:dyDescent="0.35">
      <c r="A20" s="9" t="s">
        <v>32</v>
      </c>
      <c r="B20" s="8">
        <f>B21</f>
        <v>484324.64371999999</v>
      </c>
      <c r="C20" s="8">
        <f>C21</f>
        <v>522114.11343999999</v>
      </c>
      <c r="D20" s="10">
        <f t="shared" si="0"/>
        <v>7.8025081337482014</v>
      </c>
      <c r="E20" s="10">
        <f t="shared" si="3"/>
        <v>3.2202137288903705</v>
      </c>
      <c r="F20" s="8">
        <f>F21</f>
        <v>4556121.3234599996</v>
      </c>
      <c r="G20" s="8">
        <f>G21</f>
        <v>5007810.6431400003</v>
      </c>
      <c r="H20" s="10">
        <f t="shared" si="1"/>
        <v>9.9139001710555803</v>
      </c>
      <c r="I20" s="10">
        <f t="shared" si="4"/>
        <v>3.0338041322583038</v>
      </c>
      <c r="J20" s="8">
        <f>J21</f>
        <v>5003946.1270199995</v>
      </c>
      <c r="K20" s="8">
        <f>K21</f>
        <v>5466342.2933799997</v>
      </c>
      <c r="L20" s="10">
        <f t="shared" si="2"/>
        <v>9.2406303869496487</v>
      </c>
      <c r="M20" s="10">
        <f t="shared" si="5"/>
        <v>3.0412854061011054</v>
      </c>
    </row>
    <row r="21" spans="1:13" ht="14" x14ac:dyDescent="0.3">
      <c r="A21" s="11" t="s">
        <v>10</v>
      </c>
      <c r="B21" s="12">
        <v>484324.64371999999</v>
      </c>
      <c r="C21" s="12">
        <v>522114.11343999999</v>
      </c>
      <c r="D21" s="13">
        <f t="shared" si="0"/>
        <v>7.8025081337482014</v>
      </c>
      <c r="E21" s="13">
        <f t="shared" si="3"/>
        <v>3.2202137288903705</v>
      </c>
      <c r="F21" s="12">
        <v>4556121.3234599996</v>
      </c>
      <c r="G21" s="12">
        <v>5007810.6431400003</v>
      </c>
      <c r="H21" s="13">
        <f t="shared" si="1"/>
        <v>9.9139001710555803</v>
      </c>
      <c r="I21" s="13">
        <f t="shared" si="4"/>
        <v>3.0338041322583038</v>
      </c>
      <c r="J21" s="12">
        <v>5003946.1270199995</v>
      </c>
      <c r="K21" s="12">
        <v>5466342.2933799997</v>
      </c>
      <c r="L21" s="13">
        <f t="shared" si="2"/>
        <v>9.2406303869496487</v>
      </c>
      <c r="M21" s="13">
        <f t="shared" si="5"/>
        <v>3.0412854061011054</v>
      </c>
    </row>
    <row r="22" spans="1:13" ht="16.5" x14ac:dyDescent="0.35">
      <c r="A22" s="19" t="s">
        <v>33</v>
      </c>
      <c r="B22" s="8">
        <f>B23+B27+B29</f>
        <v>12272335.008700002</v>
      </c>
      <c r="C22" s="8">
        <f>C23+C27+C29</f>
        <v>12134291.771519998</v>
      </c>
      <c r="D22" s="10">
        <f t="shared" si="0"/>
        <v>-1.1248326995811591</v>
      </c>
      <c r="E22" s="10">
        <f t="shared" si="3"/>
        <v>74.839986024435561</v>
      </c>
      <c r="F22" s="8">
        <f>F23+F27+F29</f>
        <v>125143773.03855999</v>
      </c>
      <c r="G22" s="8">
        <f>G23+G27+G29</f>
        <v>126810752.79026002</v>
      </c>
      <c r="H22" s="10">
        <f t="shared" si="1"/>
        <v>1.3320516964007389</v>
      </c>
      <c r="I22" s="10">
        <f t="shared" si="4"/>
        <v>76.823788526606577</v>
      </c>
      <c r="J22" s="8">
        <f>J23+J27+J29</f>
        <v>136143236.68611002</v>
      </c>
      <c r="K22" s="8">
        <f>K23+K27+K29</f>
        <v>137878228.07276002</v>
      </c>
      <c r="L22" s="10">
        <f t="shared" si="2"/>
        <v>1.2743867627079914</v>
      </c>
      <c r="M22" s="10">
        <f t="shared" si="5"/>
        <v>76.710718127657273</v>
      </c>
    </row>
    <row r="23" spans="1:13" ht="15.5" x14ac:dyDescent="0.35">
      <c r="A23" s="9" t="s">
        <v>34</v>
      </c>
      <c r="B23" s="8">
        <f>B24+B25+B26</f>
        <v>1098601.8231500001</v>
      </c>
      <c r="C23" s="8">
        <f>C24+C25+C26</f>
        <v>1051643.2614800001</v>
      </c>
      <c r="D23" s="10">
        <f>(C23-B23)/B23*100</f>
        <v>-4.2743932042053761</v>
      </c>
      <c r="E23" s="10">
        <f t="shared" si="3"/>
        <v>6.486160747888138</v>
      </c>
      <c r="F23" s="8">
        <f>F24+F25+F26</f>
        <v>11459979.26952</v>
      </c>
      <c r="G23" s="8">
        <f>G24+G25+G26</f>
        <v>11185294.635750001</v>
      </c>
      <c r="H23" s="10">
        <f t="shared" si="1"/>
        <v>-2.3969034088968599</v>
      </c>
      <c r="I23" s="10">
        <f t="shared" si="4"/>
        <v>6.7762133005068419</v>
      </c>
      <c r="J23" s="8">
        <f>J24+J25+J26</f>
        <v>12475720.285579998</v>
      </c>
      <c r="K23" s="8">
        <f>K24+K25+K26</f>
        <v>12130850.702680001</v>
      </c>
      <c r="L23" s="10">
        <f t="shared" si="2"/>
        <v>-2.7643260269197674</v>
      </c>
      <c r="M23" s="10">
        <f t="shared" si="5"/>
        <v>6.7491893528752591</v>
      </c>
    </row>
    <row r="24" spans="1:13" ht="14" x14ac:dyDescent="0.3">
      <c r="A24" s="11" t="s">
        <v>11</v>
      </c>
      <c r="B24" s="12">
        <v>746703.06454000005</v>
      </c>
      <c r="C24" s="12">
        <v>674775.64575000003</v>
      </c>
      <c r="D24" s="13">
        <f t="shared" si="0"/>
        <v>-9.6326668800147868</v>
      </c>
      <c r="E24" s="13">
        <f t="shared" si="3"/>
        <v>4.1617756395216121</v>
      </c>
      <c r="F24" s="12">
        <v>7835417.6276900005</v>
      </c>
      <c r="G24" s="12">
        <v>7323120.9771800004</v>
      </c>
      <c r="H24" s="13">
        <f t="shared" si="1"/>
        <v>-6.5382175507731404</v>
      </c>
      <c r="I24" s="13">
        <f t="shared" si="4"/>
        <v>4.4364526266643525</v>
      </c>
      <c r="J24" s="12">
        <v>8527618.2917899992</v>
      </c>
      <c r="K24" s="12">
        <v>7944625.0984300002</v>
      </c>
      <c r="L24" s="13">
        <f t="shared" si="2"/>
        <v>-6.8365301237894069</v>
      </c>
      <c r="M24" s="13">
        <f t="shared" si="5"/>
        <v>4.4201169762202586</v>
      </c>
    </row>
    <row r="25" spans="1:13" ht="14" x14ac:dyDescent="0.3">
      <c r="A25" s="11" t="s">
        <v>12</v>
      </c>
      <c r="B25" s="12">
        <v>124206.18283999999</v>
      </c>
      <c r="C25" s="12">
        <v>124931.72049000001</v>
      </c>
      <c r="D25" s="13">
        <f t="shared" si="0"/>
        <v>0.58413972107542866</v>
      </c>
      <c r="E25" s="13">
        <f t="shared" si="3"/>
        <v>0.77053431642587566</v>
      </c>
      <c r="F25" s="12">
        <v>1549615.74113</v>
      </c>
      <c r="G25" s="12">
        <v>1552907.0999799999</v>
      </c>
      <c r="H25" s="13">
        <f t="shared" si="1"/>
        <v>0.21239838771900049</v>
      </c>
      <c r="I25" s="13">
        <f t="shared" si="4"/>
        <v>0.94077358603530448</v>
      </c>
      <c r="J25" s="12">
        <v>1673013.7521299999</v>
      </c>
      <c r="K25" s="12">
        <v>1686862.0861</v>
      </c>
      <c r="L25" s="13">
        <f t="shared" si="2"/>
        <v>0.82774776670956873</v>
      </c>
      <c r="M25" s="13">
        <f t="shared" si="5"/>
        <v>0.93851222064416773</v>
      </c>
    </row>
    <row r="26" spans="1:13" ht="14" x14ac:dyDescent="0.3">
      <c r="A26" s="11" t="s">
        <v>13</v>
      </c>
      <c r="B26" s="12">
        <v>227692.57577</v>
      </c>
      <c r="C26" s="12">
        <v>251935.89524000001</v>
      </c>
      <c r="D26" s="13">
        <f t="shared" si="0"/>
        <v>10.647391285383419</v>
      </c>
      <c r="E26" s="13">
        <f t="shared" si="3"/>
        <v>1.5538507919406499</v>
      </c>
      <c r="F26" s="12">
        <v>2074945.9007000001</v>
      </c>
      <c r="G26" s="12">
        <v>2309266.55859</v>
      </c>
      <c r="H26" s="13">
        <f t="shared" si="1"/>
        <v>11.292856252828082</v>
      </c>
      <c r="I26" s="13">
        <f t="shared" si="4"/>
        <v>1.3989870878071848</v>
      </c>
      <c r="J26" s="12">
        <v>2275088.2416599998</v>
      </c>
      <c r="K26" s="12">
        <v>2499363.5181499999</v>
      </c>
      <c r="L26" s="13">
        <f t="shared" si="2"/>
        <v>9.8578715490331668</v>
      </c>
      <c r="M26" s="13">
        <f t="shared" si="5"/>
        <v>1.3905601560108334</v>
      </c>
    </row>
    <row r="27" spans="1:13" ht="15.5" x14ac:dyDescent="0.35">
      <c r="A27" s="9" t="s">
        <v>35</v>
      </c>
      <c r="B27" s="8">
        <f>B28</f>
        <v>1489227.53116</v>
      </c>
      <c r="C27" s="8">
        <f>C28</f>
        <v>1832475.5308000001</v>
      </c>
      <c r="D27" s="10">
        <f t="shared" si="0"/>
        <v>23.048727777187601</v>
      </c>
      <c r="E27" s="10">
        <f t="shared" si="3"/>
        <v>11.302055834612013</v>
      </c>
      <c r="F27" s="8">
        <f>F28</f>
        <v>15844887.384500001</v>
      </c>
      <c r="G27" s="8">
        <f>G28</f>
        <v>18778623.55821</v>
      </c>
      <c r="H27" s="10">
        <f t="shared" si="1"/>
        <v>18.515348847350463</v>
      </c>
      <c r="I27" s="10">
        <f t="shared" si="4"/>
        <v>11.37636180933927</v>
      </c>
      <c r="J27" s="8">
        <f>J28</f>
        <v>17212228.254480001</v>
      </c>
      <c r="K27" s="8">
        <f>K28</f>
        <v>20282294.224599998</v>
      </c>
      <c r="L27" s="10">
        <f t="shared" si="2"/>
        <v>17.836539957114038</v>
      </c>
      <c r="M27" s="10">
        <f t="shared" si="5"/>
        <v>11.284373007930231</v>
      </c>
    </row>
    <row r="28" spans="1:13" ht="14" x14ac:dyDescent="0.3">
      <c r="A28" s="11" t="s">
        <v>14</v>
      </c>
      <c r="B28" s="12">
        <v>1489227.53116</v>
      </c>
      <c r="C28" s="12">
        <v>1832475.5308000001</v>
      </c>
      <c r="D28" s="13">
        <f t="shared" si="0"/>
        <v>23.048727777187601</v>
      </c>
      <c r="E28" s="13">
        <f t="shared" si="3"/>
        <v>11.302055834612013</v>
      </c>
      <c r="F28" s="12">
        <v>15844887.384500001</v>
      </c>
      <c r="G28" s="12">
        <v>18778623.55821</v>
      </c>
      <c r="H28" s="13">
        <f t="shared" si="1"/>
        <v>18.515348847350463</v>
      </c>
      <c r="I28" s="13">
        <f t="shared" si="4"/>
        <v>11.37636180933927</v>
      </c>
      <c r="J28" s="12">
        <v>17212228.254480001</v>
      </c>
      <c r="K28" s="12">
        <v>20282294.224599998</v>
      </c>
      <c r="L28" s="13">
        <f t="shared" si="2"/>
        <v>17.836539957114038</v>
      </c>
      <c r="M28" s="13">
        <f t="shared" si="5"/>
        <v>11.284373007930231</v>
      </c>
    </row>
    <row r="29" spans="1:13" ht="15.5" x14ac:dyDescent="0.35">
      <c r="A29" s="9" t="s">
        <v>36</v>
      </c>
      <c r="B29" s="8">
        <f>B30+B31+B32+B33+B34+B35+B36+B37+B38+B39+B40+B41</f>
        <v>9684505.6543900017</v>
      </c>
      <c r="C29" s="8">
        <f>C30+C31+C32+C33+C34+C35+C36+C37+C38+C39+C40+C41</f>
        <v>9250172.9792399984</v>
      </c>
      <c r="D29" s="10">
        <f t="shared" si="0"/>
        <v>-4.4848202959447869</v>
      </c>
      <c r="E29" s="10">
        <f t="shared" si="3"/>
        <v>57.051769441935406</v>
      </c>
      <c r="F29" s="8">
        <f>F30+F31+F32+F33+F34+F35+F36+F37+F38+F39+F40+F41</f>
        <v>97838906.384539992</v>
      </c>
      <c r="G29" s="8">
        <f>G30+G31+G32+G33+G34+G35+G36+G37+G38+G39+G40+G41</f>
        <v>96846834.596300021</v>
      </c>
      <c r="H29" s="10">
        <f t="shared" si="1"/>
        <v>-1.0139849523059805</v>
      </c>
      <c r="I29" s="10">
        <f t="shared" si="4"/>
        <v>58.671213416760473</v>
      </c>
      <c r="J29" s="8">
        <f>J30+J31+J32+J33+J34+J35+J36+J37+J38+J39+J40+J41</f>
        <v>106455288.14605001</v>
      </c>
      <c r="K29" s="8">
        <f>K30+K31+K32+K33+K34+K35+K36+K37+K38+K39+K40+K41</f>
        <v>105465083.14548001</v>
      </c>
      <c r="L29" s="10">
        <f t="shared" si="2"/>
        <v>-0.93016046249529638</v>
      </c>
      <c r="M29" s="10">
        <f t="shared" si="5"/>
        <v>58.677155766851776</v>
      </c>
    </row>
    <row r="30" spans="1:13" ht="14" x14ac:dyDescent="0.3">
      <c r="A30" s="24" t="s">
        <v>15</v>
      </c>
      <c r="B30" s="12">
        <v>1525089.4328999999</v>
      </c>
      <c r="C30" s="12">
        <v>1543190.79131</v>
      </c>
      <c r="D30" s="13">
        <f t="shared" si="0"/>
        <v>1.1869047165043867</v>
      </c>
      <c r="E30" s="13">
        <f t="shared" si="3"/>
        <v>9.517850685422486</v>
      </c>
      <c r="F30" s="12">
        <v>16322431.661739999</v>
      </c>
      <c r="G30" s="12">
        <v>16379258.84883</v>
      </c>
      <c r="H30" s="13">
        <f t="shared" si="1"/>
        <v>0.34815392870171319</v>
      </c>
      <c r="I30" s="13">
        <f t="shared" si="4"/>
        <v>9.9227919583938711</v>
      </c>
      <c r="J30" s="12">
        <v>17758232.15583</v>
      </c>
      <c r="K30" s="12">
        <v>17685186.59118</v>
      </c>
      <c r="L30" s="13">
        <f t="shared" si="2"/>
        <v>-0.41133353820931096</v>
      </c>
      <c r="M30" s="13">
        <f t="shared" si="5"/>
        <v>9.8394313779193325</v>
      </c>
    </row>
    <row r="31" spans="1:13" ht="14" x14ac:dyDescent="0.3">
      <c r="A31" s="11" t="s">
        <v>16</v>
      </c>
      <c r="B31" s="12">
        <v>2766818.7053200002</v>
      </c>
      <c r="C31" s="12">
        <v>2691317.7821399998</v>
      </c>
      <c r="D31" s="13">
        <f t="shared" si="0"/>
        <v>-2.7287990729146174</v>
      </c>
      <c r="E31" s="13">
        <f t="shared" si="3"/>
        <v>16.599088681501343</v>
      </c>
      <c r="F31" s="12">
        <v>29092258.35884</v>
      </c>
      <c r="G31" s="12">
        <v>28051340.850790001</v>
      </c>
      <c r="H31" s="13">
        <f t="shared" si="1"/>
        <v>-3.5779879829566563</v>
      </c>
      <c r="I31" s="13">
        <f t="shared" si="4"/>
        <v>16.99390808737768</v>
      </c>
      <c r="J31" s="12">
        <v>31579602.42991</v>
      </c>
      <c r="K31" s="12">
        <v>30523456.90143</v>
      </c>
      <c r="L31" s="13">
        <f t="shared" si="2"/>
        <v>-3.3443914654216589</v>
      </c>
      <c r="M31" s="13">
        <f t="shared" si="5"/>
        <v>16.982204742373582</v>
      </c>
    </row>
    <row r="32" spans="1:13" ht="14" x14ac:dyDescent="0.3">
      <c r="A32" s="11" t="s">
        <v>17</v>
      </c>
      <c r="B32" s="12">
        <v>29652.930079999998</v>
      </c>
      <c r="C32" s="12">
        <v>162195.85331000001</v>
      </c>
      <c r="D32" s="13">
        <f t="shared" si="0"/>
        <v>446.98086452979629</v>
      </c>
      <c r="E32" s="13">
        <f t="shared" si="3"/>
        <v>1.0003662037723726</v>
      </c>
      <c r="F32" s="12">
        <v>951944.38644999999</v>
      </c>
      <c r="G32" s="12">
        <v>931175.30455</v>
      </c>
      <c r="H32" s="13">
        <f t="shared" si="1"/>
        <v>-2.1817537028031908</v>
      </c>
      <c r="I32" s="13">
        <f t="shared" si="4"/>
        <v>0.56411947018614483</v>
      </c>
      <c r="J32" s="12">
        <v>1072723.65124</v>
      </c>
      <c r="K32" s="12">
        <v>969751.65841999999</v>
      </c>
      <c r="L32" s="13">
        <f t="shared" si="2"/>
        <v>-9.5991164826999942</v>
      </c>
      <c r="M32" s="13">
        <f t="shared" si="5"/>
        <v>0.53953656906315983</v>
      </c>
    </row>
    <row r="33" spans="1:14" ht="14" x14ac:dyDescent="0.3">
      <c r="A33" s="11" t="s">
        <v>18</v>
      </c>
      <c r="B33" s="12">
        <v>1090995.2981799999</v>
      </c>
      <c r="C33" s="12">
        <v>1015095.34471</v>
      </c>
      <c r="D33" s="13">
        <f t="shared" si="0"/>
        <v>-6.9569459737009289</v>
      </c>
      <c r="E33" s="13">
        <f t="shared" si="3"/>
        <v>6.2607462258219355</v>
      </c>
      <c r="F33" s="12">
        <v>10346546.312170001</v>
      </c>
      <c r="G33" s="12">
        <v>10269708.67829</v>
      </c>
      <c r="H33" s="13">
        <f t="shared" si="1"/>
        <v>-0.7426404092892448</v>
      </c>
      <c r="I33" s="13">
        <f t="shared" si="4"/>
        <v>6.2215380823084665</v>
      </c>
      <c r="J33" s="12">
        <v>11436983.33532</v>
      </c>
      <c r="K33" s="12">
        <v>11227101.943189999</v>
      </c>
      <c r="L33" s="13">
        <f t="shared" si="2"/>
        <v>-1.8351114623192566</v>
      </c>
      <c r="M33" s="13">
        <f t="shared" si="5"/>
        <v>6.2463745334762715</v>
      </c>
    </row>
    <row r="34" spans="1:14" ht="14" x14ac:dyDescent="0.3">
      <c r="A34" s="11" t="s">
        <v>19</v>
      </c>
      <c r="B34" s="12">
        <v>702629.52448000002</v>
      </c>
      <c r="C34" s="12">
        <v>685613.30538000003</v>
      </c>
      <c r="D34" s="13">
        <f t="shared" si="0"/>
        <v>-2.4217910729830634</v>
      </c>
      <c r="E34" s="13">
        <f t="shared" si="3"/>
        <v>4.2286184607195061</v>
      </c>
      <c r="F34" s="12">
        <v>6649192.1621200005</v>
      </c>
      <c r="G34" s="12">
        <v>7098748.5801499998</v>
      </c>
      <c r="H34" s="13">
        <f t="shared" si="1"/>
        <v>6.7610682180474795</v>
      </c>
      <c r="I34" s="13">
        <f t="shared" si="4"/>
        <v>4.3005245826983156</v>
      </c>
      <c r="J34" s="12">
        <v>7252859.1512700003</v>
      </c>
      <c r="K34" s="12">
        <v>7760993.6051099999</v>
      </c>
      <c r="L34" s="13">
        <f t="shared" si="2"/>
        <v>7.005988166074113</v>
      </c>
      <c r="M34" s="13">
        <f t="shared" si="5"/>
        <v>4.3179507102308401</v>
      </c>
    </row>
    <row r="35" spans="1:14" ht="14" x14ac:dyDescent="0.3">
      <c r="A35" s="11" t="s">
        <v>20</v>
      </c>
      <c r="B35" s="12">
        <v>729384.60531999997</v>
      </c>
      <c r="C35" s="12">
        <v>690968.73617000005</v>
      </c>
      <c r="D35" s="13">
        <f t="shared" si="0"/>
        <v>-5.2668878489896134</v>
      </c>
      <c r="E35" s="13">
        <f t="shared" si="3"/>
        <v>4.2616488487326851</v>
      </c>
      <c r="F35" s="12">
        <v>7451590.9997800002</v>
      </c>
      <c r="G35" s="12">
        <v>7452021.4074900001</v>
      </c>
      <c r="H35" s="13">
        <f t="shared" si="1"/>
        <v>5.7760511817227835E-3</v>
      </c>
      <c r="I35" s="13">
        <f t="shared" si="4"/>
        <v>4.5145423720623832</v>
      </c>
      <c r="J35" s="12">
        <v>8076741.5392199997</v>
      </c>
      <c r="K35" s="12">
        <v>8083302.1503299996</v>
      </c>
      <c r="L35" s="13">
        <f t="shared" si="2"/>
        <v>8.1228439441105624E-2</v>
      </c>
      <c r="M35" s="13">
        <f t="shared" si="5"/>
        <v>4.4972721325329834</v>
      </c>
    </row>
    <row r="36" spans="1:14" ht="14" x14ac:dyDescent="0.3">
      <c r="A36" s="11" t="s">
        <v>21</v>
      </c>
      <c r="B36" s="12">
        <v>1659434.78623</v>
      </c>
      <c r="C36" s="12">
        <v>993588.00748999999</v>
      </c>
      <c r="D36" s="13">
        <f t="shared" si="0"/>
        <v>-40.124913872193147</v>
      </c>
      <c r="E36" s="13">
        <f t="shared" si="3"/>
        <v>6.1280966367667684</v>
      </c>
      <c r="F36" s="12">
        <v>14061930.719489999</v>
      </c>
      <c r="G36" s="12">
        <v>12734441.46397</v>
      </c>
      <c r="H36" s="13">
        <f t="shared" si="1"/>
        <v>-9.4403057588676891</v>
      </c>
      <c r="I36" s="13">
        <f t="shared" si="4"/>
        <v>7.7147088595126032</v>
      </c>
      <c r="J36" s="12">
        <v>15221589.635229999</v>
      </c>
      <c r="K36" s="12">
        <v>14171235.940640001</v>
      </c>
      <c r="L36" s="13">
        <f t="shared" si="2"/>
        <v>-6.9004205195427186</v>
      </c>
      <c r="M36" s="13">
        <f t="shared" si="5"/>
        <v>7.8843897325783212</v>
      </c>
    </row>
    <row r="37" spans="1:14" ht="14" x14ac:dyDescent="0.3">
      <c r="A37" s="14" t="s">
        <v>22</v>
      </c>
      <c r="B37" s="12">
        <v>261189.58387</v>
      </c>
      <c r="C37" s="12">
        <v>301851.78622000001</v>
      </c>
      <c r="D37" s="13">
        <f t="shared" si="0"/>
        <v>15.568079610034721</v>
      </c>
      <c r="E37" s="13">
        <f t="shared" si="3"/>
        <v>1.8617142135297367</v>
      </c>
      <c r="F37" s="12">
        <v>2743868.1264999998</v>
      </c>
      <c r="G37" s="12">
        <v>3236801.12304</v>
      </c>
      <c r="H37" s="13">
        <f t="shared" si="1"/>
        <v>17.964893858392951</v>
      </c>
      <c r="I37" s="13">
        <f t="shared" si="4"/>
        <v>1.9609009449726</v>
      </c>
      <c r="J37" s="12">
        <v>2979714.7368899998</v>
      </c>
      <c r="K37" s="12">
        <v>3479555.2576100002</v>
      </c>
      <c r="L37" s="13">
        <f t="shared" si="2"/>
        <v>16.774777616520968</v>
      </c>
      <c r="M37" s="13">
        <f t="shared" si="5"/>
        <v>1.9359052281646101</v>
      </c>
    </row>
    <row r="38" spans="1:14" ht="14" x14ac:dyDescent="0.3">
      <c r="A38" s="11" t="s">
        <v>23</v>
      </c>
      <c r="B38" s="12">
        <v>271711.51351999998</v>
      </c>
      <c r="C38" s="12">
        <v>377793.83918000001</v>
      </c>
      <c r="D38" s="13">
        <f t="shared" si="0"/>
        <v>39.042263717761664</v>
      </c>
      <c r="E38" s="13">
        <f t="shared" si="3"/>
        <v>2.3300977244267558</v>
      </c>
      <c r="F38" s="12">
        <v>4148861.8501200001</v>
      </c>
      <c r="G38" s="12">
        <v>3808375.1383000002</v>
      </c>
      <c r="H38" s="13">
        <f t="shared" si="1"/>
        <v>-8.2067498056160098</v>
      </c>
      <c r="I38" s="13">
        <f t="shared" si="4"/>
        <v>2.3071687519957464</v>
      </c>
      <c r="J38" s="12">
        <v>4429867.3869700003</v>
      </c>
      <c r="K38" s="12">
        <v>4059925.7714499999</v>
      </c>
      <c r="L38" s="13">
        <f t="shared" si="2"/>
        <v>-8.3510765267634355</v>
      </c>
      <c r="M38" s="13">
        <f t="shared" si="5"/>
        <v>2.2588034806232193</v>
      </c>
    </row>
    <row r="39" spans="1:14" ht="14" x14ac:dyDescent="0.3">
      <c r="A39" s="11" t="s">
        <v>24</v>
      </c>
      <c r="B39" s="12">
        <v>228958.16792000001</v>
      </c>
      <c r="C39" s="12">
        <v>360372.55261000001</v>
      </c>
      <c r="D39" s="13">
        <f>(C39-B39)/B39*100</f>
        <v>57.396679002042575</v>
      </c>
      <c r="E39" s="13">
        <f t="shared" si="3"/>
        <v>2.2226494391888307</v>
      </c>
      <c r="F39" s="12">
        <v>1782461.0068300001</v>
      </c>
      <c r="G39" s="12">
        <v>2496166.59112</v>
      </c>
      <c r="H39" s="13">
        <f t="shared" si="1"/>
        <v>40.04045987851832</v>
      </c>
      <c r="I39" s="13">
        <f t="shared" si="4"/>
        <v>1.512213831271509</v>
      </c>
      <c r="J39" s="12">
        <v>1987689.4653</v>
      </c>
      <c r="K39" s="12">
        <v>2749661.9063599999</v>
      </c>
      <c r="L39" s="13">
        <f t="shared" si="2"/>
        <v>38.334581651817331</v>
      </c>
      <c r="M39" s="13">
        <f t="shared" si="5"/>
        <v>1.5298175962475318</v>
      </c>
    </row>
    <row r="40" spans="1:14" ht="14" x14ac:dyDescent="0.3">
      <c r="A40" s="11" t="s">
        <v>25</v>
      </c>
      <c r="B40" s="12">
        <v>409368.75912</v>
      </c>
      <c r="C40" s="12">
        <v>419628.15062999999</v>
      </c>
      <c r="D40" s="13">
        <f>(C40-B40)/B40*100</f>
        <v>2.5061491091929193</v>
      </c>
      <c r="E40" s="13">
        <f t="shared" si="3"/>
        <v>2.5881168443895928</v>
      </c>
      <c r="F40" s="12">
        <v>4179592.8107699999</v>
      </c>
      <c r="G40" s="12">
        <v>4288349.7191300001</v>
      </c>
      <c r="H40" s="13">
        <f t="shared" si="1"/>
        <v>2.6020933924413585</v>
      </c>
      <c r="I40" s="13">
        <f t="shared" si="4"/>
        <v>2.5979442965335013</v>
      </c>
      <c r="J40" s="12">
        <v>4536204.3107899996</v>
      </c>
      <c r="K40" s="12">
        <v>4641056.1683400003</v>
      </c>
      <c r="L40" s="13">
        <f t="shared" si="2"/>
        <v>2.3114447755493703</v>
      </c>
      <c r="M40" s="13">
        <f t="shared" si="5"/>
        <v>2.582124505953757</v>
      </c>
    </row>
    <row r="41" spans="1:14" ht="14" x14ac:dyDescent="0.3">
      <c r="A41" s="11" t="s">
        <v>26</v>
      </c>
      <c r="B41" s="12">
        <v>9272.3474499999993</v>
      </c>
      <c r="C41" s="12">
        <v>8556.8300899999995</v>
      </c>
      <c r="D41" s="13">
        <f t="shared" si="0"/>
        <v>-7.7166797713129256</v>
      </c>
      <c r="E41" s="13">
        <f t="shared" si="3"/>
        <v>5.2775477663403091E-2</v>
      </c>
      <c r="F41" s="12">
        <v>108227.98973</v>
      </c>
      <c r="G41" s="12">
        <v>100446.89064</v>
      </c>
      <c r="H41" s="13">
        <f t="shared" si="1"/>
        <v>-7.1895441367910209</v>
      </c>
      <c r="I41" s="13">
        <f t="shared" si="4"/>
        <v>6.0852179447634637E-2</v>
      </c>
      <c r="J41" s="12">
        <v>123080.34808</v>
      </c>
      <c r="K41" s="12">
        <v>113855.25142</v>
      </c>
      <c r="L41" s="13">
        <f t="shared" si="2"/>
        <v>-7.4951824591882446</v>
      </c>
      <c r="M41" s="13">
        <f t="shared" si="5"/>
        <v>6.3345157688160708E-2</v>
      </c>
    </row>
    <row r="42" spans="1:14" ht="15.5" x14ac:dyDescent="0.35">
      <c r="A42" s="20" t="s">
        <v>37</v>
      </c>
      <c r="B42" s="8">
        <f>B43</f>
        <v>398790.76205999998</v>
      </c>
      <c r="C42" s="8">
        <f>C43</f>
        <v>371864.44053000002</v>
      </c>
      <c r="D42" s="10">
        <f t="shared" si="0"/>
        <v>-6.7519922956361667</v>
      </c>
      <c r="E42" s="10">
        <f t="shared" si="3"/>
        <v>2.293527307260685</v>
      </c>
      <c r="F42" s="8">
        <f>F43</f>
        <v>4187718.4674999998</v>
      </c>
      <c r="G42" s="8">
        <f>G43</f>
        <v>3943798.9851500001</v>
      </c>
      <c r="H42" s="10">
        <f t="shared" si="1"/>
        <v>-5.8246389828496685</v>
      </c>
      <c r="I42" s="10">
        <f t="shared" si="4"/>
        <v>2.3892104775036089</v>
      </c>
      <c r="J42" s="8">
        <f>J43</f>
        <v>4599019.8841500003</v>
      </c>
      <c r="K42" s="8">
        <f>K43</f>
        <v>4317389.1171800001</v>
      </c>
      <c r="L42" s="10">
        <f t="shared" si="2"/>
        <v>-6.1237127488969705</v>
      </c>
      <c r="M42" s="10">
        <f t="shared" si="5"/>
        <v>2.4020472575310223</v>
      </c>
    </row>
    <row r="43" spans="1:14" ht="14" x14ac:dyDescent="0.3">
      <c r="A43" s="11" t="s">
        <v>27</v>
      </c>
      <c r="B43" s="12">
        <v>398790.76205999998</v>
      </c>
      <c r="C43" s="12">
        <v>371864.44053000002</v>
      </c>
      <c r="D43" s="13">
        <f t="shared" si="0"/>
        <v>-6.7519922956361667</v>
      </c>
      <c r="E43" s="13">
        <f t="shared" si="3"/>
        <v>2.293527307260685</v>
      </c>
      <c r="F43" s="12">
        <v>4187718.4674999998</v>
      </c>
      <c r="G43" s="12">
        <v>3943798.9851500001</v>
      </c>
      <c r="H43" s="13">
        <f t="shared" si="1"/>
        <v>-5.8246389828496685</v>
      </c>
      <c r="I43" s="13">
        <f t="shared" si="4"/>
        <v>2.3892104775036089</v>
      </c>
      <c r="J43" s="12">
        <v>4599019.8841500003</v>
      </c>
      <c r="K43" s="12">
        <v>4317389.1171800001</v>
      </c>
      <c r="L43" s="13">
        <f t="shared" si="2"/>
        <v>-6.1237127488969705</v>
      </c>
      <c r="M43" s="13">
        <f t="shared" si="5"/>
        <v>2.4020472575310223</v>
      </c>
    </row>
    <row r="44" spans="1:14" ht="15.5" x14ac:dyDescent="0.35">
      <c r="A44" s="9" t="s">
        <v>38</v>
      </c>
      <c r="B44" s="8">
        <f>B8+B22+B42</f>
        <v>14974965.371180002</v>
      </c>
      <c r="C44" s="8">
        <f>C8+C22+C42</f>
        <v>14864690.468379999</v>
      </c>
      <c r="D44" s="10">
        <f t="shared" si="0"/>
        <v>-0.73639504377240239</v>
      </c>
      <c r="E44" s="10">
        <f t="shared" si="3"/>
        <v>91.680111856397687</v>
      </c>
      <c r="F44" s="15">
        <f>F8+F22+F42</f>
        <v>149876170.62809998</v>
      </c>
      <c r="G44" s="15">
        <f>G8+G22+G42</f>
        <v>151883927.17475003</v>
      </c>
      <c r="H44" s="16">
        <f t="shared" si="1"/>
        <v>1.3396102517404604</v>
      </c>
      <c r="I44" s="16">
        <f t="shared" si="4"/>
        <v>92.013480285559197</v>
      </c>
      <c r="J44" s="15">
        <f>J8+J22+J42</f>
        <v>163418394.46939</v>
      </c>
      <c r="K44" s="15">
        <f>K8+K22+K42</f>
        <v>165404288.35905001</v>
      </c>
      <c r="L44" s="16">
        <f t="shared" si="2"/>
        <v>1.2152205362854547</v>
      </c>
      <c r="M44" s="16">
        <f t="shared" si="5"/>
        <v>92.025274176870525</v>
      </c>
    </row>
    <row r="45" spans="1:14" ht="15.5" x14ac:dyDescent="0.35">
      <c r="A45" s="21" t="s">
        <v>39</v>
      </c>
      <c r="B45" s="26">
        <f>+B46-B44</f>
        <v>516544.55981999822</v>
      </c>
      <c r="C45" s="26">
        <f>+C46-C44</f>
        <v>630776.32562000118</v>
      </c>
      <c r="D45" s="27">
        <f t="shared" si="0"/>
        <v>22.114600498320929</v>
      </c>
      <c r="E45" s="27">
        <f t="shared" si="3"/>
        <v>3.890403517801047</v>
      </c>
      <c r="F45" s="40">
        <f t="shared" ref="F45:G45" si="6">+F46-F44</f>
        <v>4234161.5169000328</v>
      </c>
      <c r="G45" s="40">
        <f t="shared" si="6"/>
        <v>5020767.3282499909</v>
      </c>
      <c r="H45" s="28">
        <f t="shared" si="1"/>
        <v>18.577605228575642</v>
      </c>
      <c r="I45" s="28">
        <f t="shared" si="4"/>
        <v>3.0416534795336259</v>
      </c>
      <c r="J45" s="40">
        <f t="shared" ref="J45:K45" si="7">+J46-J44</f>
        <v>4537603.4926088452</v>
      </c>
      <c r="K45" s="40">
        <f t="shared" si="7"/>
        <v>5310687.4539397061</v>
      </c>
      <c r="L45" s="28">
        <f t="shared" si="2"/>
        <v>17.037274468562806</v>
      </c>
      <c r="M45" s="28">
        <f t="shared" si="5"/>
        <v>2.9546843909850056</v>
      </c>
    </row>
    <row r="46" spans="1:14" s="18" customFormat="1" ht="22.5" customHeight="1" x14ac:dyDescent="0.4">
      <c r="A46" s="17" t="s">
        <v>43</v>
      </c>
      <c r="B46" s="30">
        <v>15491509.931</v>
      </c>
      <c r="C46" s="30">
        <v>15495466.794</v>
      </c>
      <c r="D46" s="33">
        <f t="shared" si="0"/>
        <v>2.5542139001452874E-2</v>
      </c>
      <c r="E46" s="31">
        <f t="shared" si="3"/>
        <v>95.570515374198735</v>
      </c>
      <c r="F46" s="32">
        <v>154110332.14500001</v>
      </c>
      <c r="G46" s="32">
        <v>156904694.50300002</v>
      </c>
      <c r="H46" s="33">
        <f t="shared" si="1"/>
        <v>1.813221942426831</v>
      </c>
      <c r="I46" s="34">
        <f t="shared" si="4"/>
        <v>95.055133765092819</v>
      </c>
      <c r="J46" s="32">
        <v>167955997.96199885</v>
      </c>
      <c r="K46" s="32">
        <v>170714975.81298971</v>
      </c>
      <c r="L46" s="33">
        <f t="shared" si="2"/>
        <v>1.6426789661986936</v>
      </c>
      <c r="M46" s="34">
        <f t="shared" si="5"/>
        <v>94.979958567855533</v>
      </c>
    </row>
    <row r="47" spans="1:14" ht="20.25" customHeight="1" x14ac:dyDescent="0.35">
      <c r="B47" s="26">
        <f>+B48-B46</f>
        <v>909317.26799999923</v>
      </c>
      <c r="C47" s="26">
        <f>+C48-C46</f>
        <v>718181.03800000064</v>
      </c>
      <c r="D47" s="27">
        <f t="shared" si="0"/>
        <v>-21.019751491181264</v>
      </c>
      <c r="E47" s="27">
        <f t="shared" si="3"/>
        <v>4.4294846258012681</v>
      </c>
      <c r="F47" s="26">
        <f t="shared" ref="F47:G47" si="8">+F48-F46</f>
        <v>8079640.396999985</v>
      </c>
      <c r="G47" s="26">
        <f t="shared" si="8"/>
        <v>8162344.2649999857</v>
      </c>
      <c r="H47" s="29">
        <f t="shared" si="1"/>
        <v>1.0236082787881142</v>
      </c>
      <c r="I47" s="29">
        <f t="shared" si="4"/>
        <v>4.9448662349071855</v>
      </c>
      <c r="J47" s="26">
        <f t="shared" ref="J47:K47" si="9">+J48-J46</f>
        <v>8926077.8760011494</v>
      </c>
      <c r="K47" s="26">
        <f t="shared" si="9"/>
        <v>9022916.6720102727</v>
      </c>
      <c r="L47" s="29">
        <f t="shared" si="2"/>
        <v>1.0848975031854275</v>
      </c>
      <c r="M47" s="29">
        <f t="shared" si="5"/>
        <v>5.0200414321444651</v>
      </c>
    </row>
    <row r="48" spans="1:14" ht="20" x14ac:dyDescent="0.4">
      <c r="B48" s="30">
        <v>16400827.198999999</v>
      </c>
      <c r="C48" s="30">
        <v>16213647.832</v>
      </c>
      <c r="D48" s="41">
        <f t="shared" si="0"/>
        <v>-1.1412800386764119</v>
      </c>
      <c r="E48" s="31">
        <f t="shared" si="3"/>
        <v>100</v>
      </c>
      <c r="F48" s="32">
        <v>162189972.542</v>
      </c>
      <c r="G48" s="32">
        <v>165067038.76800001</v>
      </c>
      <c r="H48" s="33">
        <f t="shared" si="1"/>
        <v>1.7738866225253096</v>
      </c>
      <c r="I48" s="34">
        <f t="shared" si="4"/>
        <v>100</v>
      </c>
      <c r="J48" s="32">
        <v>176882075.838</v>
      </c>
      <c r="K48" s="32">
        <v>179737892.48499998</v>
      </c>
      <c r="L48" s="33">
        <f t="shared" si="2"/>
        <v>1.6145313952644507</v>
      </c>
      <c r="M48" s="34">
        <f t="shared" si="5"/>
        <v>100</v>
      </c>
      <c r="N48" s="18"/>
    </row>
    <row r="49" spans="1:3" ht="14.5" x14ac:dyDescent="0.25">
      <c r="A49" s="1" t="s">
        <v>53</v>
      </c>
      <c r="C49" s="23"/>
    </row>
    <row r="50" spans="1:3" ht="25" x14ac:dyDescent="0.25">
      <c r="A50" s="25" t="s">
        <v>42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2019-12-02T11:56:18Z</dcterms:modified>
</cp:coreProperties>
</file>